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'bsheet'!$A$1:$E$102</definedName>
    <definedName name="_xlnm.Print_Area" localSheetId="3">'cashflow'!$A$2:$E$69</definedName>
    <definedName name="_xlnm.Print_Area" localSheetId="2">'equity'!$A$1:$T$48</definedName>
    <definedName name="_xlnm.Print_Area" localSheetId="0">'income'!$A$1:$H$69</definedName>
    <definedName name="_xlnm.Print_Area" localSheetId="4">'notes'!$A$1:$H$362</definedName>
    <definedName name="_xlnm.Print_Titles" localSheetId="4">'notes'!$A:$A,'notes'!$1:$9</definedName>
  </definedNames>
  <calcPr fullCalcOnLoad="1"/>
</workbook>
</file>

<file path=xl/sharedStrings.xml><?xml version="1.0" encoding="utf-8"?>
<sst xmlns="http://schemas.openxmlformats.org/spreadsheetml/2006/main" count="520" uniqueCount="386">
  <si>
    <t xml:space="preserve">      Company, a company incorporated under the laws of Texas, United States of America ("USA"), for the proposed disposal of its entire</t>
  </si>
  <si>
    <t xml:space="preserve">      shareholdings in BB Franchising Inc. ("BBFI"), comprising of 3,000 Common Stocks of USD1 each, representing 60% of the voting rights </t>
  </si>
  <si>
    <t xml:space="preserve">       in BBFI, 20,000 Series A Preference Stocks of USD1 each and 3,000 Series B Preference Stocks of USD1 each, both representing the</t>
  </si>
  <si>
    <t xml:space="preserve">      entire issuance of Series A Preference Stocks and Series B Preference Stocks in BBFI, for a total cash consideration of USD330,000,</t>
  </si>
  <si>
    <t xml:space="preserve">      or equivalent to approximately RM1,122,000.  The disposal was completed on 6 June 2007, resulting in a loss of RM184,000.</t>
  </si>
  <si>
    <t xml:space="preserve">      of 3,342,962 ordinary shares of RM1 each, representing 49% equity interests in Menara Ampang Sdn Bhd for a total cash consideration</t>
  </si>
  <si>
    <t xml:space="preserve">      of RM10,428,017. </t>
  </si>
  <si>
    <t xml:space="preserve">The Group is refocusing its business on property development.  Barring any unforeseen circumstances, the directors are confident that the </t>
  </si>
  <si>
    <t>performance of the Group for the financial year ending 2008 will be comparable with that of 2007.</t>
  </si>
  <si>
    <t>A first and final dividend in respect of the financial year ended 31 March 2007 of 2.5 sen less 27% taxation on 310,250,290 ordinary shares</t>
  </si>
  <si>
    <t>on 8 August 2007.</t>
  </si>
  <si>
    <t>No interim dividend has been declared during the quarter under review.</t>
  </si>
  <si>
    <t>Profit for the period attributable to the ordinary equity</t>
  </si>
  <si>
    <t>Particulars of the Group's borrowings as at 30 June 2007 are as follows :-</t>
  </si>
  <si>
    <t xml:space="preserve">       non-renounceable offer for sale of part of our interest in Symphony House Berhad ("Symphony") to the shareholders of our Company on </t>
  </si>
  <si>
    <t xml:space="preserve">       the basis of 2 Symphony ordinary shares of RM0.10 each for every 5 ordinary shares of RM1.00 each held in our Company.</t>
  </si>
  <si>
    <t>Current taxation - under provision in prior year</t>
  </si>
  <si>
    <t>BOLTON BERHAD</t>
  </si>
  <si>
    <t>(Company No. 5572-H)</t>
  </si>
  <si>
    <t>(Incorporated in Malaysia)</t>
  </si>
  <si>
    <t>RM'000</t>
  </si>
  <si>
    <t>Revenue</t>
  </si>
  <si>
    <t>Finance costs</t>
  </si>
  <si>
    <t>Taxation</t>
  </si>
  <si>
    <t>Property, Plant and Equipment</t>
  </si>
  <si>
    <t>Current Assets</t>
  </si>
  <si>
    <t>Current Liabilities</t>
  </si>
  <si>
    <t>Share Capital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</si>
  <si>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</si>
  <si>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</si>
  <si>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</si>
  <si>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</si>
  <si>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</si>
  <si>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</si>
  <si>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</si>
  <si>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</si>
  <si>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</si>
  <si>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</si>
  <si>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</si>
  <si>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</si>
  <si>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</si>
  <si>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</si>
  <si>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</si>
  <si>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</si>
  <si>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</si>
  <si>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</si>
  <si>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</si>
  <si>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</si>
  <si>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</si>
  <si>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</si>
  <si>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</si>
  <si>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</si>
  <si>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</si>
  <si>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</si>
  <si>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</si>
  <si>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</si>
  <si>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</si>
  <si>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</si>
  <si>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</si>
  <si>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</si>
  <si>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</si>
  <si>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</si>
  <si>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</si>
  <si>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</si>
  <si>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</si>
  <si>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</si>
  <si>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</si>
  <si>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</si>
  <si>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</si>
  <si>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</si>
  <si>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</si>
  <si>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</si>
  <si>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</si>
  <si>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</si>
  <si>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</si>
  <si>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</si>
  <si>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</si>
  <si>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</si>
  <si>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</si>
  <si>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</si>
  <si>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All borrowings are denominated in Ringgit Malaysia.</t>
  </si>
  <si>
    <t>As at</t>
  </si>
  <si>
    <t>Long Term Borrowings</t>
  </si>
  <si>
    <t>Deferred taxation</t>
  </si>
  <si>
    <t>Premium</t>
  </si>
  <si>
    <t>Distributable</t>
  </si>
  <si>
    <t>Exchange</t>
  </si>
  <si>
    <t>Business segments</t>
  </si>
  <si>
    <t>Unallocated expenses</t>
  </si>
  <si>
    <t>Segment results include items directly attributable to a segment as well as those that can be allocated on a reasonable basis.</t>
  </si>
  <si>
    <t>Unallocated expenses comprise mainly head office expenses.</t>
  </si>
  <si>
    <t xml:space="preserve">         Land held for development</t>
  </si>
  <si>
    <t xml:space="preserve">         Net change in liabilities</t>
  </si>
  <si>
    <t>Dividends Proposed</t>
  </si>
  <si>
    <t>Valuation of property, plant and equipment</t>
  </si>
  <si>
    <t>Minority Interests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</si>
  <si>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</si>
  <si>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</si>
  <si>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</si>
  <si>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</si>
  <si>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</si>
  <si>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</si>
  <si>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</si>
  <si>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</si>
  <si>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</si>
  <si>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</si>
  <si>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</si>
  <si>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</si>
  <si>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</si>
  <si>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</si>
  <si>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</si>
  <si>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</si>
  <si>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</si>
  <si>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</si>
  <si>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</si>
  <si>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</si>
  <si>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</si>
  <si>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</si>
  <si>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</si>
  <si>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</si>
  <si>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</si>
  <si>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</si>
  <si>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</si>
  <si>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</si>
  <si>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</si>
  <si>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</si>
  <si>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</si>
  <si>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</si>
  <si>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</si>
  <si>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</si>
  <si>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Material Changes in the Quarterly Results as Compared with the Immediate Preceding Quarter</t>
  </si>
  <si>
    <t>Secretaries</t>
  </si>
  <si>
    <t>ADDITIONAL INFORMATION AS REQUIRED BY APPENDIX 9B OF THE BURSA MALAYSIA SECURITIES BERHAD</t>
  </si>
  <si>
    <t xml:space="preserve"> </t>
  </si>
  <si>
    <t>Not applicable</t>
  </si>
  <si>
    <t>Cash and Cash Equivalents at end of period</t>
  </si>
  <si>
    <t>Cash and Cash Equivalents at beginning of period</t>
  </si>
  <si>
    <t>Property</t>
  </si>
  <si>
    <t>Development</t>
  </si>
  <si>
    <t>Investment</t>
  </si>
  <si>
    <t xml:space="preserve">        excluding treasury shares ('000)</t>
  </si>
  <si>
    <t>Weighted average number of ordinary shares</t>
  </si>
  <si>
    <t>- as previously reported</t>
  </si>
  <si>
    <t>- as restated</t>
  </si>
  <si>
    <t>&amp; others</t>
  </si>
  <si>
    <t xml:space="preserve">   - Other investments</t>
  </si>
  <si>
    <t>Current taxation - current year</t>
  </si>
  <si>
    <t>Profit from operations</t>
  </si>
  <si>
    <t>At 1 April 2006 :</t>
  </si>
  <si>
    <t>Changes in Accounting Policies</t>
  </si>
  <si>
    <t>Inventories</t>
  </si>
  <si>
    <t>Investment Properties</t>
  </si>
  <si>
    <t>Other expenses</t>
  </si>
  <si>
    <t>Attributable to :</t>
  </si>
  <si>
    <t>Equity holders of the parent</t>
  </si>
  <si>
    <t>Other investing activities results</t>
  </si>
  <si>
    <t>Non Current Assets</t>
  </si>
  <si>
    <t>Other investments</t>
  </si>
  <si>
    <t>Prepaid lease payments</t>
  </si>
  <si>
    <t>ASSETS</t>
  </si>
  <si>
    <t>TOTAL ASSETS</t>
  </si>
  <si>
    <t>EQUITY AND LIABILITIES</t>
  </si>
  <si>
    <t>Equity attributable to equity holders of the parent</t>
  </si>
  <si>
    <t>Share Premium</t>
  </si>
  <si>
    <t>Other reserves</t>
  </si>
  <si>
    <t>Shareholders' equity</t>
  </si>
  <si>
    <t>Treasury shares</t>
  </si>
  <si>
    <t>Total equity</t>
  </si>
  <si>
    <t>Non Current Liabilities</t>
  </si>
  <si>
    <t>Trade and other payables</t>
  </si>
  <si>
    <t>Total Liabilities</t>
  </si>
  <si>
    <t>TOTAL EQUITY AND LIABILITIES</t>
  </si>
  <si>
    <t>Accumulated Losses</t>
  </si>
  <si>
    <t>Minority</t>
  </si>
  <si>
    <t>Interest</t>
  </si>
  <si>
    <t>Equity</t>
  </si>
  <si>
    <t>Sub-total</t>
  </si>
  <si>
    <t>-----------------------------------------Attributable to Equity Holders of the Parent----------------------------------</t>
  </si>
  <si>
    <t>- effect of adoption of</t>
  </si>
  <si>
    <t>Treasury</t>
  </si>
  <si>
    <t>Shares</t>
  </si>
  <si>
    <t>Development properties</t>
  </si>
  <si>
    <t>Trade and other receivables</t>
  </si>
  <si>
    <t>Tax recoverable</t>
  </si>
  <si>
    <t>Cash and cash equivalents</t>
  </si>
  <si>
    <t>Restated</t>
  </si>
  <si>
    <t>Short term investments</t>
  </si>
  <si>
    <t>Borrowings</t>
  </si>
  <si>
    <t xml:space="preserve">        Total profit on disposal</t>
  </si>
  <si>
    <t>Operating profit</t>
  </si>
  <si>
    <t>Profit before taxation</t>
  </si>
  <si>
    <t xml:space="preserve">Net Assets per share attributable to </t>
  </si>
  <si>
    <t xml:space="preserve">    Equity Holders of the Parent (RM)</t>
  </si>
  <si>
    <t>Cash and bank balances</t>
  </si>
  <si>
    <t>Deposits with licenced financial institutions</t>
  </si>
  <si>
    <t>Bank overdrafts</t>
  </si>
  <si>
    <t xml:space="preserve">(The Condensed Consolidated Income Statements should be read in conjunction with the audited Financial Statements </t>
  </si>
  <si>
    <t xml:space="preserve">        FRS 3</t>
  </si>
  <si>
    <t>Retained Profits/</t>
  </si>
  <si>
    <t>Minority interests</t>
  </si>
  <si>
    <t xml:space="preserve">          holders of the parent</t>
  </si>
  <si>
    <t>A13.</t>
  </si>
  <si>
    <t>Operating profit before changes in working capital</t>
  </si>
  <si>
    <t>**</t>
  </si>
  <si>
    <t xml:space="preserve">                Associated company</t>
  </si>
  <si>
    <t>WONG WAI FONG</t>
  </si>
  <si>
    <t>the sale of land and buildings in the normal course of business as property developers.</t>
  </si>
  <si>
    <t>31/03/2007</t>
  </si>
  <si>
    <t>At 31 March 2007</t>
  </si>
  <si>
    <t>Cost of sales</t>
  </si>
  <si>
    <t>Assets of disposal group classified as held for sale</t>
  </si>
  <si>
    <t>Gross profit</t>
  </si>
  <si>
    <t>Other income</t>
  </si>
  <si>
    <t>Liabilities directly associated with the assets</t>
  </si>
  <si>
    <t xml:space="preserve">      classified as held for sale</t>
  </si>
  <si>
    <t xml:space="preserve">     (a) A Sale and Purchase Agreement ("SPA") for the proposed acquisition of all that parcel of freehold land held under Geran No. 66312,</t>
  </si>
  <si>
    <t xml:space="preserve">          Lot No. 4189, Bandar Tanjung Bungah, North-East District, Persiaran Tanjung Bungah 1, measuring 3.412 acres located in Pulau</t>
  </si>
  <si>
    <t xml:space="preserve">     (b) A Share Sale Agreement ("SSA") for the acquisition of the entire 100% equity shareholdings of GLM Property Development Sdn Bhd</t>
  </si>
  <si>
    <t xml:space="preserve">     Sdn Bhd ("NBCSB") (formerly known as Ritz Energy (Sarawak) Sdn Bhd) :-</t>
  </si>
  <si>
    <t xml:space="preserve">          (formerly known as LCI Property Development Sdn Bhd), a wholly owned subsidiary of NBCSB, for a total cash consideration of</t>
  </si>
  <si>
    <t>Employee benefits expense</t>
  </si>
  <si>
    <t>Depreciation and amortisation</t>
  </si>
  <si>
    <t>Profit for the year</t>
  </si>
  <si>
    <t>Amounts recognised directly in equity relating to assets</t>
  </si>
  <si>
    <t xml:space="preserve">       classified as held for sale</t>
  </si>
  <si>
    <t>Dilution in equity interest</t>
  </si>
  <si>
    <t>Amount recognised directly in equity relating to</t>
  </si>
  <si>
    <t xml:space="preserve">       assets classified as held for sale</t>
  </si>
  <si>
    <t>--------------------------------------------------Non-distributable Reserves----------------------</t>
  </si>
  <si>
    <t>Relating to</t>
  </si>
  <si>
    <t>Assets Held</t>
  </si>
  <si>
    <t>for Sale</t>
  </si>
  <si>
    <t xml:space="preserve">     of the parent :</t>
  </si>
  <si>
    <t>Profit from continuing operations</t>
  </si>
  <si>
    <t>Basic earnings per share (sen) for :</t>
  </si>
  <si>
    <t>sen</t>
  </si>
  <si>
    <t>Foreign currency translation</t>
  </si>
  <si>
    <t>Impairment losses</t>
  </si>
  <si>
    <t>Reversal of deferred tax</t>
  </si>
  <si>
    <t>Issue of ordinary shares :</t>
  </si>
  <si>
    <t xml:space="preserve">     acquisition of subsidiary</t>
  </si>
  <si>
    <t>Treasury shares purchased</t>
  </si>
  <si>
    <t>Quarrying</t>
  </si>
  <si>
    <t>&amp; Premix</t>
  </si>
  <si>
    <t>Construction</t>
  </si>
  <si>
    <t>&amp; Engineering</t>
  </si>
  <si>
    <t>Continued</t>
  </si>
  <si>
    <t>Operations</t>
  </si>
  <si>
    <t>less : eliminations of inter-segment</t>
  </si>
  <si>
    <t>Cash and bank balances classified as held for sale</t>
  </si>
  <si>
    <t xml:space="preserve">        - Equity investments</t>
  </si>
  <si>
    <t>30/06/2007</t>
  </si>
  <si>
    <t>Profit for the period</t>
  </si>
  <si>
    <t>Basic, for profit for the period</t>
  </si>
  <si>
    <t>FOR THE PERIOD ENDED 30 JUNE 2007</t>
  </si>
  <si>
    <t>30/06/2006</t>
  </si>
  <si>
    <t>Unaudited</t>
  </si>
  <si>
    <t>Audited</t>
  </si>
  <si>
    <t>Land held for property development</t>
  </si>
  <si>
    <t>Deferred tax assets</t>
  </si>
  <si>
    <t>Long term payables and deferred income</t>
  </si>
  <si>
    <t>Current tax payable</t>
  </si>
  <si>
    <t xml:space="preserve">Goodwill </t>
  </si>
  <si>
    <t>At 30 June 2007</t>
  </si>
  <si>
    <t>Transfer of reserve</t>
  </si>
  <si>
    <t>Analysis of cash and cash equivalents at end of the financial period:</t>
  </si>
  <si>
    <t xml:space="preserve">   - Net cash from sale of a subsidiary company</t>
  </si>
  <si>
    <t xml:space="preserve">   - Dividend from an associated company</t>
  </si>
  <si>
    <t>UNAUDITED CONDENSED CONSOLIDATED INCOME STATEMENTS</t>
  </si>
  <si>
    <t>Individual quarter ended</t>
  </si>
  <si>
    <t>(restated)</t>
  </si>
  <si>
    <t>Cumulative quarter ended</t>
  </si>
  <si>
    <t>Continuing operations</t>
  </si>
  <si>
    <t>Profit for the period from continuing operations</t>
  </si>
  <si>
    <t xml:space="preserve">Earnings per share attributable to equity holders </t>
  </si>
  <si>
    <t>Basic, for profit from continuing operations</t>
  </si>
  <si>
    <t xml:space="preserve">Basic, for profit from discontinued operation  </t>
  </si>
  <si>
    <t>Profit for the period from discontinued operation</t>
  </si>
  <si>
    <t>Discontinued Operation</t>
  </si>
  <si>
    <t>UNAUDITED CONDENSED CONSOLIDATED BALANCE SHEETS</t>
  </si>
  <si>
    <t>for the year ended 31 March 2007 and the accompanying notes attached to the interim financial statements)</t>
  </si>
  <si>
    <t>UNAUDITED CONDENSED CONSOLIDATED STATEMENT OF CHANGES IN EQUITY</t>
  </si>
  <si>
    <t>UNAUDITED CONDENSED CONSOLIDATED CASH FLOW STATEMENTS</t>
  </si>
  <si>
    <t>Profit before tax from:</t>
  </si>
  <si>
    <t xml:space="preserve">         Continuing operations</t>
  </si>
  <si>
    <t>Quarter</t>
  </si>
  <si>
    <t>Pursuant to the reclassification of certain non-current assets to assets held for sale, the following comparative amounts have been restated</t>
  </si>
  <si>
    <t>in accordance with FRS 5: Non-current Assets Held for Sale and Discontinued Operations:</t>
  </si>
  <si>
    <t>---------- Adjustments-----------</t>
  </si>
  <si>
    <t>Previously</t>
  </si>
  <si>
    <t>stated</t>
  </si>
  <si>
    <t>FRS 5</t>
  </si>
  <si>
    <t xml:space="preserve">Profit for the period from discontinued </t>
  </si>
  <si>
    <t>Profit after taxation</t>
  </si>
  <si>
    <t>Loss on disposal of subsidiary</t>
  </si>
  <si>
    <t>Individual</t>
  </si>
  <si>
    <t>quarter ended</t>
  </si>
  <si>
    <t>30/06/07</t>
  </si>
  <si>
    <t>3 months ended 30 June 2006</t>
  </si>
  <si>
    <t>The audit report of the Group's most recent annual audited financial statements for the year ended 31 March 2007 was not qualified.</t>
  </si>
  <si>
    <t xml:space="preserve">Cumulative </t>
  </si>
  <si>
    <t>There were no other major changes in estimates that have a material effect on the results in the quarter under review.</t>
  </si>
  <si>
    <t>No dividends were paid in the quarter ended 30 June 2007.</t>
  </si>
  <si>
    <t>--------------------------------------------Quarter ended 30/06/2007---------------------------------------------------------</t>
  </si>
  <si>
    <t xml:space="preserve">Share of results of associates and jointly </t>
  </si>
  <si>
    <t xml:space="preserve">    controlled entities</t>
  </si>
  <si>
    <t>Save and except for as disclosed under note B8, there is no material subsequent event since 30 June 2007.</t>
  </si>
  <si>
    <t>There were no changes in the composition of the Group, other than the disposal of BBFI Franchising Inc., a company incorporated in the</t>
  </si>
  <si>
    <t>Unaudited interim report for the period ended 30 June 2007</t>
  </si>
  <si>
    <t>Prospects for the financial year ending 31 March 2008</t>
  </si>
  <si>
    <t>(b) Investments in quoted securities as at 30 June 2007 are as follows :-</t>
  </si>
  <si>
    <t xml:space="preserve">      ("Alpine") by way of capitalisation of the shareholder's advances from the Company to Alpine.</t>
  </si>
  <si>
    <t xml:space="preserve">          Pinang for a total cash consideration of RM24.70 million ("Proposed Property Acquisition"); and</t>
  </si>
  <si>
    <t xml:space="preserve">          RM0.30 million ("Proposed Share Acquisition").</t>
  </si>
  <si>
    <t>30/06/06</t>
  </si>
  <si>
    <t>The Property Development and Investment Divisions contributed RM61.038 million representing 72.5% of the Group's Turnover and the</t>
  </si>
  <si>
    <t>refocusing of the core business activities of the Group of property development.</t>
  </si>
  <si>
    <t>sheet as at 31 March 2007.</t>
  </si>
  <si>
    <t xml:space="preserve">         Discontinued operation</t>
  </si>
  <si>
    <t>Discontinued operation</t>
  </si>
  <si>
    <t>The interim financial report is unaudited and has been prepared in accordance with Financial Reporting Standard (FRS) 134: Interim Financial</t>
  </si>
  <si>
    <t>Reporting and paragraph 9.22 of the Listing Requirements of Bursa Malaysia Securities Berhad and should be read in conjunction with the</t>
  </si>
  <si>
    <t>Group's audited financial statements for the year ended 31 March 2007.</t>
  </si>
  <si>
    <t xml:space="preserve">    operation</t>
  </si>
  <si>
    <t>Included in other investing results is :-</t>
  </si>
  <si>
    <t>average cost of RM1.02 per share. The shares repurchased were retained as treasury shares. As at 30 June 2007, the Company has</t>
  </si>
  <si>
    <t>11,101,900 ordinary shares held as treasury shares.</t>
  </si>
  <si>
    <t>Segment results from continuing operations</t>
  </si>
  <si>
    <t>The valuation of land and buildings have been brought forward, without amendment from the most recent annual audited financial statements</t>
  </si>
  <si>
    <t>for the year ended 31 March 2007. The carrying value is based on a valuation carried out in 1983 by independent professional valuers less</t>
  </si>
  <si>
    <t>depreciation, as permitted under the transitional provision of IAS 16 (Revised): Property, Plant and Equipment.</t>
  </si>
  <si>
    <t>United States of America, as disclosed in note B8(iv).</t>
  </si>
  <si>
    <t>As at 30 June 2007, there were no material changes in contingent liabilities or contingent assets since the last annual audited balance</t>
  </si>
  <si>
    <t>amounting to RM5,662,068 was approved by the shareholders at the Annual General Meeting held on 11 July 2007.  The dividend was paid</t>
  </si>
  <si>
    <t>Profit from discontinued operation</t>
  </si>
  <si>
    <t xml:space="preserve">         Taxation (paid)/refund</t>
  </si>
  <si>
    <t xml:space="preserve">(The Condensed Consolidated Income Statements should be read in conjunction with the audited  </t>
  </si>
  <si>
    <t xml:space="preserve">Financial Statements for the year ended 31 March 2007 and the accompanying notes attached to </t>
  </si>
  <si>
    <t>the interim financial statements)</t>
  </si>
  <si>
    <t>Investment in associates and jointly controlled entities</t>
  </si>
  <si>
    <t xml:space="preserve">   - Property, plant and equipment</t>
  </si>
  <si>
    <t xml:space="preserve">   - Jointly controlled entities</t>
  </si>
  <si>
    <t>Share of results of associates and jointly controlled entities</t>
  </si>
  <si>
    <t xml:space="preserve">On 16 February 2007, our Company entered a Share Sale Agreement ("SSA") to dispose of a subsidiary, Noble Accord Sdn Bhd for a total  </t>
  </si>
  <si>
    <t>consideration of RM1,000.  Pursuant to Clause 6.2 of the SSA, the Extended Completion Period (as defined therein in the SSA) was extended</t>
  </si>
  <si>
    <t>Profit for the period from discontinued operations</t>
  </si>
  <si>
    <t>Cashflow from operating activities</t>
  </si>
  <si>
    <t>Cashflow from investing activities</t>
  </si>
  <si>
    <t>Cashflow from financing activities</t>
  </si>
  <si>
    <t>Total cashflows</t>
  </si>
  <si>
    <t>A14.</t>
  </si>
  <si>
    <t>The accounting policies and methods of computation by the Group in this interim report are consistent with those adopted in the most recent</t>
  </si>
  <si>
    <t>annual audited financial statements.</t>
  </si>
  <si>
    <t>The revenue, results and cashflows of the discontinued operation were as follows:</t>
  </si>
  <si>
    <t>During the current financial quarter, the Company repurchased 537,000 of its issued share capital of RM1 each from the open market at an</t>
  </si>
  <si>
    <t xml:space="preserve">      wholly-owned subsidiary of the Group.  </t>
  </si>
  <si>
    <t xml:space="preserve">      The Proposed Property Acquisition and the Proposed Share Acquisition were completed on 10 July 2007 and accordingly, GLM became a </t>
  </si>
  <si>
    <t>the operating results for the current quarter is higher, principally due to higher conribution from the property development sector.</t>
  </si>
  <si>
    <t>The effective tax rate of the Group for the period under review is higher than the statutory tax rate principally due to losses of some subsidiaries</t>
  </si>
  <si>
    <t>Group's Segmental Results thereof amounting to RM16.52 million. The directors are of the view that the results are reflective of the current</t>
  </si>
  <si>
    <t xml:space="preserve">     premium account by up to RM244.792 million and to utilise the credit arising from the reduction to reduce the accumulated losses of our</t>
  </si>
  <si>
    <t xml:space="preserve">     Company was approved by our shareholders on 7 March 2007 and is now pending the sanction of the High Court of Malaya.</t>
  </si>
  <si>
    <t xml:space="preserve">Taxation </t>
  </si>
  <si>
    <t>The result of the current quarter is lower than the preceding quarter mainly due to the one-off disposal of our Group's property in Jalan Mayang,</t>
  </si>
  <si>
    <t>Kuala Lumpur to our jointly controlled entity, Alpine Return Sdn Bhd, resulting in a gain of RM34.48 million.  Save for the one-off disposal,</t>
  </si>
  <si>
    <t>which cannot be set off against taxable profits made by other subsidiaries, and certain expenses which are not deductible for tax purposes.</t>
  </si>
  <si>
    <t>Sale of unquoted investments during the current financial period are as disclosed in note B8. There are no sales of properties other than</t>
  </si>
  <si>
    <t xml:space="preserve">(i)  (a)  Our Company has on 15 February 2007 announced that Noble Accord Sdn Bhd ("NASB"), a wholly-owned subsidiary of our Company, </t>
  </si>
  <si>
    <t xml:space="preserve">           has entered into a Sale and Purchase Agreement ("SPA") with Ho Wah Genting Poipet Resorts Sdn Bhd ("HWGP"), for the proposed </t>
  </si>
  <si>
    <t xml:space="preserve">          disposal by NASB, all that parcel of freehold land held under H.S.(D) 80171, PT No. 68, Section 69, Bandar Kuala Lumpur, Daerah </t>
  </si>
  <si>
    <t xml:space="preserve">          Wilayah Persekutuan, together with an existing nineteen (19) storey building known as "Hotel Midah" erected thereon including its </t>
  </si>
  <si>
    <t xml:space="preserve">          fixtures and fittings for a maximum cash consideration of RM29.0 million.</t>
  </si>
  <si>
    <t xml:space="preserve">          Both parties may by mutual agreeement vary the Purchase Price in the event of the result of the due diligence discloses any deficiency </t>
  </si>
  <si>
    <t xml:space="preserve">          or damage to the fixtures and fittings provided that any such variations of the purchase price shall not exceed a sum of RM4.5 million.</t>
  </si>
  <si>
    <t xml:space="preserve">     (b)  Our Company had on 16 February 2007 announced that it had entered into a Share Sale Agreement ("SSA") with HWGP, for the </t>
  </si>
  <si>
    <t xml:space="preserve">           Proposed Disposal of its 2,500,000 ordinary shares of RM1.00 each in NASB, representing 100% equity interest in NASB, to HWGP</t>
  </si>
  <si>
    <t xml:space="preserve">           for a nominal cash consideration of RM1,000.</t>
  </si>
  <si>
    <t xml:space="preserve">       On 23 August 2007, our Company announced that the SPA and SSA have been terminated.  Pursuant to the termination, RM1,500,100</t>
  </si>
  <si>
    <t>(ii)  Our Company's proposal to undertake a capital reduction exercise pursuant to Section 64 of the Companies Act, 1965 to reduce the share</t>
  </si>
  <si>
    <t>(iii) Our wholly owned subsidiary, Kejora Harta Bhd, had on 5 May 2007 entered into the following agreements with North Borneo Cigars</t>
  </si>
  <si>
    <t>(iv)  Our Company had on 25 May 2007 subscribed for an additional 19,875,000 ordinary shares of RM1 each in Alpine Return Sdn. Bhd.</t>
  </si>
  <si>
    <t>(v)  Our Company had on 30 May 2007 entered into a Sale and Purchase Agreement with Ibu Kota Developments Sdn Bhd for the disposal</t>
  </si>
  <si>
    <t>(vi)  Our indirect subsidiary, Multivenue Sdn Bhd had on 1 June 2007 entered into a Purchase Agreement with Restaurant Operating Investing</t>
  </si>
  <si>
    <t xml:space="preserve">(vii)  CIMB Investment Bank Berhad, on behalf of our Company, had on 31 July 2007 announced that the Company proposed to undertake a  </t>
  </si>
  <si>
    <t>for a period of 2 months to 21 September 2007.  As stated in Note B8(i), the sale has been terminated.</t>
  </si>
  <si>
    <t xml:space="preserve">       paid by HWGP was forfeited as liquidated damages pursuant to the terms of the SPA and SSA.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</si>
</sst>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\(0\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3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4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5" xfId="17" applyNumberFormat="1" applyFont="1" applyBorder="1" applyAlignment="1">
      <alignment/>
    </xf>
    <xf numFmtId="41" fontId="0" fillId="0" borderId="5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6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3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 quotePrefix="1">
      <alignment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0" fontId="0" fillId="0" borderId="0" xfId="0" applyFont="1" applyBorder="1" applyAlignment="1" quotePrefix="1">
      <alignment/>
    </xf>
    <xf numFmtId="41" fontId="0" fillId="0" borderId="0" xfId="0" applyNumberForma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41" fontId="0" fillId="0" borderId="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16" fontId="1" fillId="0" borderId="0" xfId="0" applyNumberFormat="1" applyFont="1" applyBorder="1" applyAlignment="1">
      <alignment horizontal="center"/>
    </xf>
    <xf numFmtId="41" fontId="0" fillId="0" borderId="0" xfId="15" applyNumberFormat="1" applyBorder="1" applyAlignment="1">
      <alignment/>
    </xf>
    <xf numFmtId="174" fontId="0" fillId="0" borderId="0" xfId="15" applyNumberFormat="1" applyBorder="1" applyAlignment="1">
      <alignment/>
    </xf>
    <xf numFmtId="174" fontId="0" fillId="0" borderId="2" xfId="15" applyNumberForma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41" fontId="0" fillId="0" borderId="2" xfId="15" applyNumberFormat="1" applyBorder="1" applyAlignment="1">
      <alignment/>
    </xf>
    <xf numFmtId="177" fontId="0" fillId="0" borderId="2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0" xfId="15" applyNumberFormat="1" applyAlignment="1">
      <alignment/>
    </xf>
    <xf numFmtId="174" fontId="0" fillId="0" borderId="0" xfId="15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5" xfId="0" applyNumberFormat="1" applyBorder="1" applyAlignment="1">
      <alignment/>
    </xf>
    <xf numFmtId="0" fontId="0" fillId="0" borderId="0" xfId="0" applyAlignment="1" quotePrefix="1">
      <alignment horizontal="left"/>
    </xf>
    <xf numFmtId="41" fontId="0" fillId="0" borderId="0" xfId="0" applyNumberFormat="1" applyAlignment="1">
      <alignment horizontal="left"/>
    </xf>
    <xf numFmtId="41" fontId="0" fillId="0" borderId="7" xfId="15" applyNumberFormat="1" applyFont="1" applyBorder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77" fontId="0" fillId="0" borderId="5" xfId="17" applyNumberFormat="1" applyFont="1" applyBorder="1" applyAlignment="1">
      <alignment/>
    </xf>
    <xf numFmtId="41" fontId="0" fillId="0" borderId="3" xfId="0" applyNumberFormat="1" applyFont="1" applyBorder="1" applyAlignment="1">
      <alignment horizontal="center"/>
    </xf>
    <xf numFmtId="41" fontId="0" fillId="0" borderId="7" xfId="0" applyNumberFormat="1" applyBorder="1" applyAlignment="1">
      <alignment/>
    </xf>
    <xf numFmtId="177" fontId="0" fillId="0" borderId="0" xfId="17" applyNumberFormat="1" applyFont="1" applyBorder="1" applyAlignment="1">
      <alignment/>
    </xf>
    <xf numFmtId="0" fontId="1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43" fontId="0" fillId="0" borderId="0" xfId="15" applyFont="1" applyAlignment="1">
      <alignment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3" fontId="0" fillId="0" borderId="7" xfId="15" applyFont="1" applyBorder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workbookViewId="0" topLeftCell="A24">
      <selection activeCell="A57" sqref="A57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3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37" t="s">
        <v>17</v>
      </c>
      <c r="B1" s="38"/>
      <c r="C1" s="38"/>
      <c r="D1" s="38"/>
      <c r="E1" s="38"/>
      <c r="F1" s="38"/>
      <c r="G1" s="38"/>
      <c r="H1" s="38"/>
      <c r="I1" s="2"/>
    </row>
    <row r="2" spans="1:9" ht="12.75">
      <c r="A2" s="39" t="s">
        <v>18</v>
      </c>
      <c r="B2" s="38"/>
      <c r="C2" s="38"/>
      <c r="D2" s="38"/>
      <c r="E2" s="38"/>
      <c r="F2" s="38"/>
      <c r="G2" s="38"/>
      <c r="H2" s="38"/>
      <c r="I2" s="2"/>
    </row>
    <row r="3" spans="1:9" ht="12.75">
      <c r="A3" s="39" t="s">
        <v>19</v>
      </c>
      <c r="B3" s="38"/>
      <c r="C3" s="38"/>
      <c r="D3" s="38"/>
      <c r="E3" s="38"/>
      <c r="F3" s="38"/>
      <c r="G3" s="38"/>
      <c r="H3" s="38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/>
      <c r="I5" s="2"/>
    </row>
    <row r="6" spans="1:9" ht="12.75">
      <c r="A6" s="10" t="s">
        <v>268</v>
      </c>
      <c r="B6" s="2"/>
      <c r="C6" s="2"/>
      <c r="D6" s="3"/>
      <c r="E6" s="4"/>
      <c r="F6" s="2"/>
      <c r="G6" s="2"/>
      <c r="H6" s="3"/>
      <c r="I6" s="2"/>
    </row>
    <row r="7" spans="1:9" ht="12.75">
      <c r="A7" s="10" t="s">
        <v>254</v>
      </c>
      <c r="B7" s="2"/>
      <c r="C7" s="2"/>
      <c r="D7" s="3"/>
      <c r="E7" s="4"/>
      <c r="F7" s="2"/>
      <c r="G7" s="2"/>
      <c r="H7" s="3"/>
      <c r="I7" s="2"/>
    </row>
    <row r="8" spans="1:9" ht="12.75">
      <c r="A8" s="10"/>
      <c r="B8" s="2"/>
      <c r="C8" s="2"/>
      <c r="D8" s="3"/>
      <c r="E8" s="4"/>
      <c r="F8" s="2"/>
      <c r="G8" s="2"/>
      <c r="H8" s="3"/>
      <c r="I8" s="2"/>
    </row>
    <row r="9" spans="1:9" ht="12.75">
      <c r="A9" s="10"/>
      <c r="B9" s="138" t="s">
        <v>269</v>
      </c>
      <c r="C9" s="138"/>
      <c r="D9" s="138"/>
      <c r="E9" s="4"/>
      <c r="F9" s="138" t="s">
        <v>271</v>
      </c>
      <c r="G9" s="138"/>
      <c r="H9" s="138"/>
      <c r="I9" s="2"/>
    </row>
    <row r="10" spans="1:9" ht="12.75">
      <c r="A10" s="2"/>
      <c r="B10" s="40" t="s">
        <v>251</v>
      </c>
      <c r="C10" s="40"/>
      <c r="D10" s="40" t="s">
        <v>255</v>
      </c>
      <c r="E10" s="6"/>
      <c r="F10" s="7" t="str">
        <f>+B10</f>
        <v>30/06/2007</v>
      </c>
      <c r="G10" s="5"/>
      <c r="H10" s="40" t="s">
        <v>255</v>
      </c>
      <c r="I10" s="2"/>
    </row>
    <row r="11" spans="1:9" ht="12.75">
      <c r="A11" s="2"/>
      <c r="B11" s="5" t="s">
        <v>20</v>
      </c>
      <c r="C11" s="1"/>
      <c r="D11" s="5" t="s">
        <v>20</v>
      </c>
      <c r="E11" s="6"/>
      <c r="F11" s="5" t="s">
        <v>20</v>
      </c>
      <c r="G11" s="5"/>
      <c r="H11" s="5" t="s">
        <v>20</v>
      </c>
      <c r="I11" s="2"/>
    </row>
    <row r="12" spans="1:9" ht="12.75">
      <c r="A12" s="2"/>
      <c r="B12" s="5"/>
      <c r="C12" s="1"/>
      <c r="D12" s="5" t="s">
        <v>270</v>
      </c>
      <c r="E12" s="6"/>
      <c r="F12" s="5"/>
      <c r="G12" s="5"/>
      <c r="H12" s="5" t="s">
        <v>270</v>
      </c>
      <c r="I12" s="2"/>
    </row>
    <row r="13" spans="1:9" ht="12.75">
      <c r="A13" s="2"/>
      <c r="B13" s="5"/>
      <c r="C13" s="1"/>
      <c r="D13" s="5"/>
      <c r="E13" s="6"/>
      <c r="F13" s="5"/>
      <c r="G13" s="5"/>
      <c r="H13" s="5"/>
      <c r="I13" s="2"/>
    </row>
    <row r="14" spans="1:9" ht="12.75">
      <c r="A14" s="1" t="s">
        <v>272</v>
      </c>
      <c r="B14" s="5"/>
      <c r="C14" s="1"/>
      <c r="D14" s="106"/>
      <c r="E14" s="6"/>
      <c r="F14" s="5"/>
      <c r="G14" s="5"/>
      <c r="H14" s="106"/>
      <c r="I14" s="2"/>
    </row>
    <row r="15" spans="1:9" ht="12.75">
      <c r="A15" s="11" t="s">
        <v>21</v>
      </c>
      <c r="B15" s="42">
        <v>84233</v>
      </c>
      <c r="C15" s="42"/>
      <c r="D15" s="42">
        <v>70537</v>
      </c>
      <c r="E15" s="43"/>
      <c r="F15" s="42">
        <v>84233</v>
      </c>
      <c r="G15" s="42"/>
      <c r="H15" s="42">
        <v>70537</v>
      </c>
      <c r="I15" s="11"/>
    </row>
    <row r="16" spans="1:9" ht="12.75">
      <c r="A16" s="11"/>
      <c r="B16" s="42"/>
      <c r="C16" s="42"/>
      <c r="D16" s="42"/>
      <c r="E16" s="43"/>
      <c r="F16" s="42"/>
      <c r="G16" s="42"/>
      <c r="H16" s="42"/>
      <c r="I16" s="11"/>
    </row>
    <row r="17" spans="1:9" ht="12.75">
      <c r="A17" s="11" t="s">
        <v>209</v>
      </c>
      <c r="B17" s="42">
        <v>-58097</v>
      </c>
      <c r="C17" s="42"/>
      <c r="D17" s="42">
        <v>-46629</v>
      </c>
      <c r="E17" s="43"/>
      <c r="F17" s="42">
        <v>-58097</v>
      </c>
      <c r="G17" s="42"/>
      <c r="H17" s="42">
        <v>-46629</v>
      </c>
      <c r="I17" s="11"/>
    </row>
    <row r="18" spans="1:9" ht="12.75">
      <c r="A18" s="11"/>
      <c r="B18" s="45"/>
      <c r="C18" s="42"/>
      <c r="D18" s="45"/>
      <c r="E18" s="43"/>
      <c r="F18" s="45"/>
      <c r="G18" s="42"/>
      <c r="H18" s="45"/>
      <c r="I18" s="11"/>
    </row>
    <row r="19" spans="1:9" ht="12.75">
      <c r="A19" s="11" t="s">
        <v>211</v>
      </c>
      <c r="B19" s="42">
        <f>+B15+B17</f>
        <v>26136</v>
      </c>
      <c r="C19" s="42"/>
      <c r="D19" s="42">
        <f>+D15+D17</f>
        <v>23908</v>
      </c>
      <c r="E19" s="43"/>
      <c r="F19" s="42">
        <f>+F15+F17</f>
        <v>26136</v>
      </c>
      <c r="G19" s="42"/>
      <c r="H19" s="42">
        <f>+H15+H17</f>
        <v>23908</v>
      </c>
      <c r="I19" s="11"/>
    </row>
    <row r="20" spans="1:9" ht="12.75">
      <c r="A20" s="11"/>
      <c r="B20" s="42"/>
      <c r="C20" s="42"/>
      <c r="D20" s="42"/>
      <c r="E20" s="43"/>
      <c r="F20" s="42"/>
      <c r="G20" s="42"/>
      <c r="H20" s="42"/>
      <c r="I20" s="11"/>
    </row>
    <row r="21" spans="1:9" ht="12.75">
      <c r="A21" s="11" t="s">
        <v>212</v>
      </c>
      <c r="B21" s="42">
        <v>2612</v>
      </c>
      <c r="C21" s="42"/>
      <c r="D21" s="42">
        <v>447</v>
      </c>
      <c r="E21" s="43"/>
      <c r="F21" s="42">
        <v>2612</v>
      </c>
      <c r="G21" s="42"/>
      <c r="H21" s="42">
        <v>447</v>
      </c>
      <c r="I21" s="11"/>
    </row>
    <row r="22" spans="1:9" ht="12.75">
      <c r="A22" s="11"/>
      <c r="B22" s="42"/>
      <c r="C22" s="42"/>
      <c r="D22" s="42"/>
      <c r="E22" s="43"/>
      <c r="F22" s="42"/>
      <c r="G22" s="42"/>
      <c r="H22" s="42"/>
      <c r="I22" s="11"/>
    </row>
    <row r="23" spans="1:9" ht="12.75">
      <c r="A23" s="11" t="s">
        <v>220</v>
      </c>
      <c r="B23" s="42">
        <v>-4651</v>
      </c>
      <c r="C23" s="42"/>
      <c r="D23" s="42">
        <v>-3478</v>
      </c>
      <c r="E23" s="43"/>
      <c r="F23" s="42">
        <v>-4651</v>
      </c>
      <c r="G23" s="42"/>
      <c r="H23" s="42">
        <v>-3478</v>
      </c>
      <c r="I23" s="11"/>
    </row>
    <row r="24" spans="1:16" ht="12.75">
      <c r="A24" s="11"/>
      <c r="B24" s="42"/>
      <c r="C24" s="42"/>
      <c r="D24" s="42"/>
      <c r="E24" s="43"/>
      <c r="F24" s="42"/>
      <c r="G24" s="42"/>
      <c r="H24" s="42"/>
      <c r="I24" s="11"/>
      <c r="J24" s="36"/>
      <c r="K24" s="36"/>
      <c r="L24" s="36"/>
      <c r="M24" s="36"/>
      <c r="N24" s="36"/>
      <c r="O24" s="36"/>
      <c r="P24" s="36"/>
    </row>
    <row r="25" spans="1:9" ht="12.75">
      <c r="A25" s="41" t="s">
        <v>221</v>
      </c>
      <c r="B25" s="42">
        <v>-1331</v>
      </c>
      <c r="C25" s="42"/>
      <c r="D25" s="42">
        <v>-1008</v>
      </c>
      <c r="E25" s="43"/>
      <c r="F25" s="42">
        <v>-1331</v>
      </c>
      <c r="G25" s="42"/>
      <c r="H25" s="42">
        <v>-1008</v>
      </c>
      <c r="I25" s="11"/>
    </row>
    <row r="26" spans="1:9" ht="12.75">
      <c r="A26" s="11"/>
      <c r="B26" s="42"/>
      <c r="C26" s="42"/>
      <c r="D26" s="42"/>
      <c r="E26" s="43"/>
      <c r="F26" s="42"/>
      <c r="G26" s="42"/>
      <c r="H26" s="42"/>
      <c r="I26" s="11"/>
    </row>
    <row r="27" spans="1:12" ht="12.75">
      <c r="A27" s="11" t="s">
        <v>152</v>
      </c>
      <c r="B27" s="42">
        <v>-7179</v>
      </c>
      <c r="C27" s="42"/>
      <c r="D27" s="42">
        <v>-4454</v>
      </c>
      <c r="E27" s="43"/>
      <c r="F27" s="42">
        <v>-7179</v>
      </c>
      <c r="G27" s="42"/>
      <c r="H27" s="42">
        <v>-4454</v>
      </c>
      <c r="I27" s="11"/>
      <c r="L27" s="54"/>
    </row>
    <row r="28" spans="1:9" ht="12.75">
      <c r="A28" s="11"/>
      <c r="B28" s="45"/>
      <c r="C28" s="42"/>
      <c r="D28" s="45"/>
      <c r="E28" s="43"/>
      <c r="F28" s="45"/>
      <c r="G28" s="42"/>
      <c r="H28" s="45"/>
      <c r="I28" s="11"/>
    </row>
    <row r="29" spans="1:9" ht="12.75">
      <c r="A29" s="100" t="s">
        <v>147</v>
      </c>
      <c r="B29" s="43">
        <f>SUM(B19:B28)</f>
        <v>15587</v>
      </c>
      <c r="C29" s="43"/>
      <c r="D29" s="43">
        <f>SUM(D19:D28)</f>
        <v>15415</v>
      </c>
      <c r="E29" s="43"/>
      <c r="F29" s="43">
        <f>SUM(F19:F28)</f>
        <v>15587</v>
      </c>
      <c r="G29" s="43"/>
      <c r="H29" s="43">
        <f>SUM(H19:H28)</f>
        <v>15415</v>
      </c>
      <c r="I29" s="11"/>
    </row>
    <row r="30" spans="1:9" ht="12.75">
      <c r="A30" s="11"/>
      <c r="B30" s="42"/>
      <c r="C30" s="42"/>
      <c r="D30" s="44"/>
      <c r="E30" s="43"/>
      <c r="F30" s="42"/>
      <c r="G30" s="42"/>
      <c r="H30" s="44"/>
      <c r="I30" s="11"/>
    </row>
    <row r="31" spans="1:9" ht="12.75">
      <c r="A31" s="11" t="s">
        <v>22</v>
      </c>
      <c r="B31" s="42">
        <v>-4588</v>
      </c>
      <c r="C31" s="42"/>
      <c r="D31" s="42">
        <v>-5464</v>
      </c>
      <c r="E31" s="43"/>
      <c r="F31" s="42">
        <v>-4588</v>
      </c>
      <c r="G31" s="42"/>
      <c r="H31" s="42">
        <v>-5464</v>
      </c>
      <c r="I31" s="11"/>
    </row>
    <row r="32" spans="1:9" ht="12.75">
      <c r="A32" s="11"/>
      <c r="B32" s="42"/>
      <c r="C32" s="42"/>
      <c r="D32" s="42"/>
      <c r="E32" s="43"/>
      <c r="F32" s="42"/>
      <c r="G32" s="42"/>
      <c r="H32" s="42"/>
      <c r="I32" s="11"/>
    </row>
    <row r="33" spans="1:9" ht="12.75">
      <c r="A33" s="11" t="s">
        <v>155</v>
      </c>
      <c r="B33" s="42">
        <v>-184</v>
      </c>
      <c r="C33" s="42"/>
      <c r="D33" s="42">
        <v>119</v>
      </c>
      <c r="E33" s="43"/>
      <c r="F33" s="42">
        <v>-184</v>
      </c>
      <c r="G33" s="42"/>
      <c r="H33" s="42">
        <v>119</v>
      </c>
      <c r="I33" s="11"/>
    </row>
    <row r="34" spans="1:9" ht="12.75">
      <c r="A34" s="11"/>
      <c r="B34" s="42"/>
      <c r="C34" s="42"/>
      <c r="D34" s="42"/>
      <c r="E34" s="43"/>
      <c r="F34" s="42"/>
      <c r="G34" s="42"/>
      <c r="H34" s="42"/>
      <c r="I34" s="11"/>
    </row>
    <row r="35" spans="1:9" ht="12.75">
      <c r="A35" s="11" t="s">
        <v>342</v>
      </c>
      <c r="B35" s="42">
        <v>727</v>
      </c>
      <c r="C35" s="42"/>
      <c r="D35" s="42">
        <v>648</v>
      </c>
      <c r="E35" s="43"/>
      <c r="F35" s="42">
        <v>727</v>
      </c>
      <c r="G35" s="42"/>
      <c r="H35" s="42">
        <v>648</v>
      </c>
      <c r="I35" s="11"/>
    </row>
    <row r="36" spans="1:9" ht="12.75">
      <c r="A36" s="11"/>
      <c r="B36" s="45"/>
      <c r="C36" s="42"/>
      <c r="D36" s="45"/>
      <c r="E36" s="43"/>
      <c r="F36" s="45"/>
      <c r="G36" s="42"/>
      <c r="H36" s="45"/>
      <c r="I36" s="11"/>
    </row>
    <row r="37" spans="1:9" ht="12.75">
      <c r="A37" s="41" t="s">
        <v>190</v>
      </c>
      <c r="B37" s="42">
        <f>SUM(B29:B36)</f>
        <v>11542</v>
      </c>
      <c r="C37" s="42"/>
      <c r="D37" s="42">
        <f>SUM(D29:D36)</f>
        <v>10718</v>
      </c>
      <c r="E37" s="43"/>
      <c r="F37" s="42">
        <f>SUM(F29:F36)</f>
        <v>11542</v>
      </c>
      <c r="G37" s="42"/>
      <c r="H37" s="42">
        <f>SUM(H29:H36)</f>
        <v>10718</v>
      </c>
      <c r="I37" s="11"/>
    </row>
    <row r="38" spans="1:9" ht="12.75">
      <c r="A38" s="11"/>
      <c r="B38" s="42"/>
      <c r="C38" s="42"/>
      <c r="D38" s="42"/>
      <c r="E38" s="43"/>
      <c r="F38" s="42"/>
      <c r="G38" s="42"/>
      <c r="H38" s="42"/>
      <c r="I38" s="11"/>
    </row>
    <row r="39" spans="1:9" ht="12.75">
      <c r="A39" s="11" t="s">
        <v>23</v>
      </c>
      <c r="B39" s="42">
        <v>-3401</v>
      </c>
      <c r="C39" s="42"/>
      <c r="D39" s="42">
        <v>-3607</v>
      </c>
      <c r="E39" s="43"/>
      <c r="F39" s="42">
        <v>-3401</v>
      </c>
      <c r="G39" s="42"/>
      <c r="H39" s="42">
        <v>-3607</v>
      </c>
      <c r="I39" s="11"/>
    </row>
    <row r="40" spans="1:9" ht="12.75">
      <c r="A40" s="11"/>
      <c r="B40" s="45"/>
      <c r="C40" s="42"/>
      <c r="D40" s="45"/>
      <c r="E40" s="43"/>
      <c r="F40" s="45"/>
      <c r="G40" s="42"/>
      <c r="H40" s="45"/>
      <c r="I40" s="11"/>
    </row>
    <row r="41" spans="1:9" ht="12.75">
      <c r="A41" s="29" t="s">
        <v>273</v>
      </c>
      <c r="B41" s="42">
        <f>+B37+B39</f>
        <v>8141</v>
      </c>
      <c r="C41" s="42"/>
      <c r="D41" s="42">
        <f>+D37+D39</f>
        <v>7111</v>
      </c>
      <c r="E41" s="43"/>
      <c r="F41" s="42">
        <f>+F37+F39</f>
        <v>8141</v>
      </c>
      <c r="G41" s="42"/>
      <c r="H41" s="42">
        <f>+H37+H39</f>
        <v>7111</v>
      </c>
      <c r="I41" s="11"/>
    </row>
    <row r="42" spans="1:9" ht="12.75">
      <c r="A42" s="29"/>
      <c r="B42" s="42"/>
      <c r="C42" s="42"/>
      <c r="D42" s="42"/>
      <c r="E42" s="43"/>
      <c r="F42" s="42"/>
      <c r="G42" s="42"/>
      <c r="H42" s="42"/>
      <c r="I42" s="11"/>
    </row>
    <row r="43" spans="1:9" ht="12.75">
      <c r="A43" s="29" t="s">
        <v>278</v>
      </c>
      <c r="B43" s="42"/>
      <c r="C43" s="42"/>
      <c r="D43" s="42"/>
      <c r="E43" s="43"/>
      <c r="F43" s="42"/>
      <c r="G43" s="42"/>
      <c r="H43" s="42"/>
      <c r="I43" s="11"/>
    </row>
    <row r="44" spans="1:9" ht="12.75">
      <c r="A44" s="11" t="s">
        <v>277</v>
      </c>
      <c r="B44" s="42">
        <v>345</v>
      </c>
      <c r="C44" s="42"/>
      <c r="D44" s="42">
        <v>5</v>
      </c>
      <c r="E44" s="43"/>
      <c r="F44" s="42">
        <v>345</v>
      </c>
      <c r="G44" s="42"/>
      <c r="H44" s="42">
        <v>5</v>
      </c>
      <c r="I44" s="11"/>
    </row>
    <row r="45" spans="1:9" ht="12.75">
      <c r="A45" s="29"/>
      <c r="B45" s="42"/>
      <c r="C45" s="42"/>
      <c r="D45" s="42"/>
      <c r="E45" s="43"/>
      <c r="F45" s="42"/>
      <c r="G45" s="42"/>
      <c r="H45" s="42"/>
      <c r="I45" s="11"/>
    </row>
    <row r="46" spans="1:9" ht="13.5" thickBot="1">
      <c r="A46" s="29" t="s">
        <v>252</v>
      </c>
      <c r="B46" s="124">
        <f>SUM(B41:B44)</f>
        <v>8486</v>
      </c>
      <c r="C46" s="42"/>
      <c r="D46" s="124">
        <f>SUM(D41:D44)</f>
        <v>7116</v>
      </c>
      <c r="E46" s="43"/>
      <c r="F46" s="124">
        <f>SUM(F41:F44)</f>
        <v>8486</v>
      </c>
      <c r="G46" s="42"/>
      <c r="H46" s="124">
        <f>SUM(H41:H44)</f>
        <v>7116</v>
      </c>
      <c r="I46" s="11"/>
    </row>
    <row r="47" spans="1:9" ht="13.5" thickTop="1">
      <c r="A47" s="29"/>
      <c r="B47" s="42"/>
      <c r="C47" s="42"/>
      <c r="D47" s="42"/>
      <c r="E47" s="43"/>
      <c r="F47" s="42"/>
      <c r="G47" s="42"/>
      <c r="H47" s="42"/>
      <c r="I47" s="11"/>
    </row>
    <row r="48" spans="1:9" ht="12.75">
      <c r="A48" s="29" t="s">
        <v>153</v>
      </c>
      <c r="B48" s="42"/>
      <c r="C48" s="42"/>
      <c r="D48" s="44"/>
      <c r="E48" s="43"/>
      <c r="F48" s="42"/>
      <c r="G48" s="42"/>
      <c r="H48" s="44"/>
      <c r="I48" s="11"/>
    </row>
    <row r="49" spans="1:9" ht="12.75">
      <c r="A49" s="11" t="s">
        <v>154</v>
      </c>
      <c r="B49" s="42">
        <f>B46-418</f>
        <v>8068</v>
      </c>
      <c r="C49" s="42"/>
      <c r="D49" s="42">
        <f>D46-1063</f>
        <v>6053</v>
      </c>
      <c r="E49" s="43"/>
      <c r="F49" s="42">
        <f>F46-418</f>
        <v>8068</v>
      </c>
      <c r="G49" s="42"/>
      <c r="H49" s="42">
        <f>H46-1063</f>
        <v>6053</v>
      </c>
      <c r="I49" s="11"/>
    </row>
    <row r="50" spans="1:9" ht="12.75">
      <c r="A50" s="11"/>
      <c r="B50" s="42"/>
      <c r="C50" s="42"/>
      <c r="D50" s="42"/>
      <c r="E50" s="43"/>
      <c r="F50" s="42"/>
      <c r="G50" s="42"/>
      <c r="H50" s="42"/>
      <c r="I50" s="11"/>
    </row>
    <row r="51" spans="1:9" ht="12.75">
      <c r="A51" s="23" t="s">
        <v>199</v>
      </c>
      <c r="B51" s="42">
        <v>418</v>
      </c>
      <c r="C51" s="42"/>
      <c r="D51" s="42">
        <v>1063</v>
      </c>
      <c r="E51" s="43"/>
      <c r="F51" s="42">
        <v>418</v>
      </c>
      <c r="G51" s="42"/>
      <c r="H51" s="42">
        <v>1063</v>
      </c>
      <c r="I51" s="11"/>
    </row>
    <row r="52" spans="1:9" ht="12.75">
      <c r="A52" s="11"/>
      <c r="B52" s="45"/>
      <c r="C52" s="42"/>
      <c r="D52" s="42"/>
      <c r="E52" s="43"/>
      <c r="F52" s="45"/>
      <c r="G52" s="42"/>
      <c r="H52" s="42"/>
      <c r="I52" s="11"/>
    </row>
    <row r="53" spans="1:9" ht="12.75">
      <c r="A53" s="11"/>
      <c r="B53" s="46">
        <f>+B49+B51</f>
        <v>8486</v>
      </c>
      <c r="C53" s="42"/>
      <c r="D53" s="46">
        <f>+D49+D51</f>
        <v>7116</v>
      </c>
      <c r="E53" s="43"/>
      <c r="F53" s="46">
        <f>+F49+F51</f>
        <v>8486</v>
      </c>
      <c r="G53" s="42"/>
      <c r="H53" s="46">
        <f>+H49+H51</f>
        <v>7116</v>
      </c>
      <c r="I53" s="11"/>
    </row>
    <row r="54" spans="1:9" ht="12.75">
      <c r="A54" s="11"/>
      <c r="B54" s="47"/>
      <c r="C54" s="48"/>
      <c r="D54" s="49"/>
      <c r="E54" s="50"/>
      <c r="F54" s="47"/>
      <c r="G54" s="47"/>
      <c r="H54" s="49"/>
      <c r="I54" s="11"/>
    </row>
    <row r="55" spans="1:9" ht="12.75">
      <c r="A55" s="11" t="s">
        <v>274</v>
      </c>
      <c r="B55" s="52" t="s">
        <v>235</v>
      </c>
      <c r="C55" s="48"/>
      <c r="D55" s="52" t="s">
        <v>235</v>
      </c>
      <c r="E55" s="50"/>
      <c r="F55" s="52" t="s">
        <v>235</v>
      </c>
      <c r="G55" s="47"/>
      <c r="H55" s="52" t="s">
        <v>235</v>
      </c>
      <c r="I55" s="11"/>
    </row>
    <row r="56" spans="1:9" ht="12.75">
      <c r="A56" s="41" t="s">
        <v>232</v>
      </c>
      <c r="B56" s="47"/>
      <c r="C56" s="48"/>
      <c r="D56" s="47"/>
      <c r="E56" s="50"/>
      <c r="F56" s="47"/>
      <c r="G56" s="47"/>
      <c r="H56" s="47"/>
      <c r="I56" s="11"/>
    </row>
    <row r="57" spans="1:9" ht="12.75">
      <c r="A57" s="41"/>
      <c r="B57" s="47"/>
      <c r="C57" s="48"/>
      <c r="D57" s="47"/>
      <c r="E57" s="50"/>
      <c r="F57" s="47"/>
      <c r="G57" s="47"/>
      <c r="H57" s="47"/>
      <c r="I57" s="11"/>
    </row>
    <row r="58" spans="1:9" ht="12.75">
      <c r="A58" s="11" t="s">
        <v>275</v>
      </c>
      <c r="B58" s="130">
        <f>notes!D343</f>
        <v>2.4905351280579437</v>
      </c>
      <c r="C58" s="48"/>
      <c r="D58" s="130">
        <f>notes!E343</f>
        <v>1.8992231021900101</v>
      </c>
      <c r="E58" s="50"/>
      <c r="F58" s="130">
        <f>notes!G343</f>
        <v>2.4905351280579437</v>
      </c>
      <c r="G58" s="47"/>
      <c r="H58" s="130">
        <f>notes!H343</f>
        <v>1.8992231021900101</v>
      </c>
      <c r="I58" s="11"/>
    </row>
    <row r="59" spans="1:9" ht="12.75">
      <c r="A59" s="23" t="s">
        <v>276</v>
      </c>
      <c r="B59" s="130">
        <f>notes!D344</f>
        <v>0.11125658671241624</v>
      </c>
      <c r="C59" s="48"/>
      <c r="D59" s="130">
        <f>notes!E344</f>
        <v>0.0015701249191385667</v>
      </c>
      <c r="E59" s="50"/>
      <c r="F59" s="130">
        <f>notes!G344</f>
        <v>0.11125658671241624</v>
      </c>
      <c r="G59" s="47"/>
      <c r="H59" s="130">
        <f>notes!H344</f>
        <v>0.0015701249191385667</v>
      </c>
      <c r="I59" s="11"/>
    </row>
    <row r="60" spans="1:9" ht="13.5" thickBot="1">
      <c r="A60" s="11" t="s">
        <v>253</v>
      </c>
      <c r="B60" s="127">
        <f>SUM(B58:B59)</f>
        <v>2.60179171477036</v>
      </c>
      <c r="C60" s="48"/>
      <c r="D60" s="127">
        <f>SUM(D58:D59)</f>
        <v>1.9007932271091488</v>
      </c>
      <c r="E60" s="50"/>
      <c r="F60" s="127">
        <f>SUM(F58:F59)</f>
        <v>2.60179171477036</v>
      </c>
      <c r="G60" s="47"/>
      <c r="H60" s="127">
        <f>SUM(H58:H59)</f>
        <v>1.9007932271091488</v>
      </c>
      <c r="I60" s="11"/>
    </row>
    <row r="61" spans="1:9" ht="12.75">
      <c r="A61" s="11"/>
      <c r="B61" s="47"/>
      <c r="C61" s="48"/>
      <c r="D61" s="49"/>
      <c r="E61" s="50"/>
      <c r="F61" s="47"/>
      <c r="G61" s="47"/>
      <c r="H61" s="49"/>
      <c r="I61" s="11"/>
    </row>
    <row r="62" spans="1:9" ht="12.75">
      <c r="A62" s="11"/>
      <c r="B62" s="8"/>
      <c r="C62" s="12"/>
      <c r="D62" s="13"/>
      <c r="E62" s="14"/>
      <c r="F62" s="8"/>
      <c r="G62" s="8"/>
      <c r="H62" s="13"/>
      <c r="I62" s="11"/>
    </row>
    <row r="63" spans="1:9" ht="12.75">
      <c r="A63" s="11"/>
      <c r="B63" s="8"/>
      <c r="C63" s="12"/>
      <c r="D63" s="13"/>
      <c r="E63" s="14"/>
      <c r="F63" s="8"/>
      <c r="G63" s="8"/>
      <c r="H63" s="13"/>
      <c r="I63" s="11"/>
    </row>
    <row r="64" spans="1:9" ht="12.75">
      <c r="A64" s="11"/>
      <c r="B64" s="8"/>
      <c r="C64" s="12"/>
      <c r="D64" s="13"/>
      <c r="E64" s="14"/>
      <c r="F64" s="8"/>
      <c r="G64" s="8"/>
      <c r="H64" s="13"/>
      <c r="I64" s="11"/>
    </row>
    <row r="65" spans="1:9" ht="12.75">
      <c r="A65" s="28" t="s">
        <v>196</v>
      </c>
      <c r="B65" s="8"/>
      <c r="C65" s="12"/>
      <c r="D65" s="13"/>
      <c r="E65" s="14"/>
      <c r="F65" s="8"/>
      <c r="G65" s="8"/>
      <c r="H65" s="13"/>
      <c r="I65" s="11"/>
    </row>
    <row r="66" spans="1:9" ht="12.75">
      <c r="A66" s="29" t="s">
        <v>280</v>
      </c>
      <c r="B66" s="8"/>
      <c r="C66" s="12"/>
      <c r="D66" s="8"/>
      <c r="E66" s="14"/>
      <c r="F66" s="8"/>
      <c r="G66" s="8"/>
      <c r="H66" s="8"/>
      <c r="I66" s="11"/>
    </row>
    <row r="67" spans="1:9" ht="12.75">
      <c r="A67" s="11"/>
      <c r="B67" s="8"/>
      <c r="C67" s="12"/>
      <c r="D67" s="13"/>
      <c r="E67" s="14"/>
      <c r="F67" s="8"/>
      <c r="G67" s="8"/>
      <c r="H67" s="13"/>
      <c r="I67" s="11"/>
    </row>
    <row r="68" spans="1:9" ht="12.75">
      <c r="A68" s="11"/>
      <c r="B68" s="8"/>
      <c r="C68" s="12"/>
      <c r="D68" s="13"/>
      <c r="E68" s="14"/>
      <c r="F68" s="8"/>
      <c r="G68" s="8"/>
      <c r="H68" s="9"/>
      <c r="I68" s="11"/>
    </row>
    <row r="69" spans="1:9" ht="12.75">
      <c r="A69" s="11"/>
      <c r="B69" s="8"/>
      <c r="C69" s="12"/>
      <c r="D69" s="13"/>
      <c r="E69" s="14"/>
      <c r="F69" s="8"/>
      <c r="G69" s="8"/>
      <c r="H69" s="13"/>
      <c r="I69" s="11"/>
    </row>
    <row r="176" ht="12.75">
      <c r="H176" s="9"/>
    </row>
  </sheetData>
  <mergeCells count="2">
    <mergeCell ref="B9:D9"/>
    <mergeCell ref="F9:H9"/>
  </mergeCells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73">
      <selection activeCell="A73" sqref="A73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17</v>
      </c>
      <c r="B1" s="12"/>
      <c r="C1" s="13"/>
      <c r="D1" s="14"/>
      <c r="E1" s="8"/>
      <c r="F1" s="8"/>
      <c r="G1" s="13"/>
      <c r="H1" s="11"/>
    </row>
    <row r="2" spans="1:8" ht="12.75">
      <c r="A2" s="2" t="s">
        <v>18</v>
      </c>
      <c r="B2" s="12"/>
      <c r="C2" s="8"/>
      <c r="D2" s="14"/>
      <c r="E2" s="8"/>
      <c r="F2" s="8"/>
      <c r="G2" s="8"/>
      <c r="H2" s="11"/>
    </row>
    <row r="3" spans="1:8" ht="12.75">
      <c r="A3" s="2" t="s">
        <v>19</v>
      </c>
      <c r="B3" s="12"/>
      <c r="C3" s="13"/>
      <c r="D3" s="14"/>
      <c r="E3" s="8"/>
      <c r="F3" s="8"/>
      <c r="G3" s="13"/>
      <c r="H3" s="11"/>
    </row>
    <row r="4" spans="1:8" ht="12.75">
      <c r="A4" s="11"/>
      <c r="B4" s="12"/>
      <c r="C4" s="13"/>
      <c r="D4" s="14"/>
      <c r="E4" s="8"/>
      <c r="F4" s="8"/>
      <c r="G4" s="13"/>
      <c r="H4" s="11"/>
    </row>
    <row r="5" spans="1:8" ht="12.75">
      <c r="A5" s="27" t="s">
        <v>279</v>
      </c>
      <c r="B5" s="12"/>
      <c r="C5" s="13"/>
      <c r="D5" s="14"/>
      <c r="E5" s="8"/>
      <c r="F5" s="8"/>
      <c r="G5" s="13"/>
      <c r="H5" s="11"/>
    </row>
    <row r="6" spans="1:8" ht="12.75">
      <c r="A6" s="27"/>
      <c r="B6" s="12"/>
      <c r="C6" s="13"/>
      <c r="D6" s="14"/>
      <c r="E6" s="8"/>
      <c r="F6" s="8"/>
      <c r="G6" s="13"/>
      <c r="H6" s="11"/>
    </row>
    <row r="7" spans="1:8" ht="12.75">
      <c r="A7" s="27"/>
      <c r="B7" s="12"/>
      <c r="C7" s="13"/>
      <c r="D7" s="14"/>
      <c r="E7" s="8"/>
      <c r="F7" s="8"/>
      <c r="G7" s="13"/>
      <c r="H7" s="11"/>
    </row>
    <row r="8" spans="1:8" ht="12.75">
      <c r="A8" s="11"/>
      <c r="B8" s="125" t="s">
        <v>256</v>
      </c>
      <c r="C8" s="13"/>
      <c r="D8" s="126" t="s">
        <v>257</v>
      </c>
      <c r="E8" s="8"/>
      <c r="F8" s="8"/>
      <c r="G8" s="13"/>
      <c r="H8" s="11"/>
    </row>
    <row r="9" spans="1:8" ht="12.75">
      <c r="A9" s="11"/>
      <c r="B9" s="5" t="s">
        <v>81</v>
      </c>
      <c r="C9" s="6"/>
      <c r="D9" s="5" t="s">
        <v>81</v>
      </c>
      <c r="F9" s="8"/>
      <c r="G9" s="13"/>
      <c r="H9" s="11"/>
    </row>
    <row r="10" spans="1:8" ht="12.75">
      <c r="A10" s="11"/>
      <c r="B10" s="40" t="s">
        <v>251</v>
      </c>
      <c r="C10" s="6"/>
      <c r="D10" s="40" t="s">
        <v>207</v>
      </c>
      <c r="F10" s="8"/>
      <c r="G10" s="16"/>
      <c r="H10" s="11"/>
    </row>
    <row r="11" spans="1:8" ht="12.75">
      <c r="A11" s="11"/>
      <c r="B11" s="40"/>
      <c r="C11" s="6"/>
      <c r="D11" s="7"/>
      <c r="F11" s="8"/>
      <c r="G11" s="16"/>
      <c r="H11" s="11"/>
    </row>
    <row r="12" spans="1:8" ht="12.75">
      <c r="A12" s="11"/>
      <c r="B12" s="5" t="s">
        <v>20</v>
      </c>
      <c r="C12" s="6"/>
      <c r="D12" s="5" t="s">
        <v>20</v>
      </c>
      <c r="F12" s="11"/>
      <c r="G12" s="18"/>
      <c r="H12" s="11"/>
    </row>
    <row r="13" spans="1:8" ht="12.75">
      <c r="A13" s="11"/>
      <c r="B13" s="5"/>
      <c r="C13" s="6"/>
      <c r="D13" s="5"/>
      <c r="F13" s="11"/>
      <c r="G13" s="18"/>
      <c r="H13" s="11"/>
    </row>
    <row r="14" spans="1:8" ht="12.75">
      <c r="A14" s="29" t="s">
        <v>159</v>
      </c>
      <c r="B14" s="5"/>
      <c r="C14" s="6"/>
      <c r="D14" s="5"/>
      <c r="F14" s="11"/>
      <c r="G14" s="18"/>
      <c r="H14" s="11"/>
    </row>
    <row r="15" spans="1:8" ht="12.75">
      <c r="A15" s="11"/>
      <c r="B15" s="5"/>
      <c r="C15" s="6"/>
      <c r="D15" s="5"/>
      <c r="F15" s="11"/>
      <c r="G15" s="18"/>
      <c r="H15" s="11"/>
    </row>
    <row r="16" spans="1:8" ht="12.75">
      <c r="A16" s="29" t="s">
        <v>156</v>
      </c>
      <c r="B16" s="17"/>
      <c r="C16" s="15"/>
      <c r="D16" s="11"/>
      <c r="F16" s="11"/>
      <c r="G16" s="18"/>
      <c r="H16" s="11"/>
    </row>
    <row r="17" spans="1:8" ht="12.75">
      <c r="A17" s="11" t="s">
        <v>24</v>
      </c>
      <c r="B17" s="51">
        <v>82583</v>
      </c>
      <c r="C17" s="50"/>
      <c r="D17" s="51">
        <v>86114</v>
      </c>
      <c r="F17" s="11"/>
      <c r="G17" s="18"/>
      <c r="H17" s="11"/>
    </row>
    <row r="18" spans="1:8" ht="12.75">
      <c r="A18" s="11"/>
      <c r="B18" s="51"/>
      <c r="C18" s="50"/>
      <c r="D18" s="51"/>
      <c r="F18" s="11"/>
      <c r="G18" s="18"/>
      <c r="H18" s="11"/>
    </row>
    <row r="19" spans="1:8" ht="12.75">
      <c r="A19" s="23" t="s">
        <v>151</v>
      </c>
      <c r="B19" s="51">
        <v>52754</v>
      </c>
      <c r="C19" s="50"/>
      <c r="D19" s="51">
        <v>52878</v>
      </c>
      <c r="F19" s="11"/>
      <c r="G19" s="18"/>
      <c r="H19" s="11"/>
    </row>
    <row r="20" spans="1:8" ht="12.75">
      <c r="A20" s="11"/>
      <c r="B20" s="51"/>
      <c r="C20" s="50"/>
      <c r="D20" s="51"/>
      <c r="F20" s="11"/>
      <c r="G20" s="18"/>
      <c r="H20" s="11"/>
    </row>
    <row r="21" spans="1:8" ht="12.75">
      <c r="A21" s="11" t="s">
        <v>258</v>
      </c>
      <c r="B21" s="51">
        <v>84885</v>
      </c>
      <c r="C21" s="50"/>
      <c r="D21" s="51">
        <v>84639</v>
      </c>
      <c r="F21" s="11"/>
      <c r="G21" s="18"/>
      <c r="H21" s="11"/>
    </row>
    <row r="22" spans="1:8" ht="12.75">
      <c r="A22" s="11"/>
      <c r="B22" s="51"/>
      <c r="C22" s="50"/>
      <c r="D22" s="51"/>
      <c r="F22" s="11"/>
      <c r="G22" s="18"/>
      <c r="H22" s="11"/>
    </row>
    <row r="23" spans="1:8" ht="12.75">
      <c r="A23" s="11" t="s">
        <v>339</v>
      </c>
      <c r="B23" s="49">
        <v>115658</v>
      </c>
      <c r="C23" s="50"/>
      <c r="D23" s="49">
        <v>96483</v>
      </c>
      <c r="F23" s="11"/>
      <c r="G23" s="19"/>
      <c r="H23" s="11"/>
    </row>
    <row r="24" spans="1:8" ht="12.75">
      <c r="A24" s="11"/>
      <c r="B24" s="52"/>
      <c r="C24" s="50"/>
      <c r="D24" s="52"/>
      <c r="F24" s="11"/>
      <c r="G24" s="20"/>
      <c r="H24" s="11"/>
    </row>
    <row r="25" spans="1:8" ht="12.75">
      <c r="A25" s="11" t="s">
        <v>157</v>
      </c>
      <c r="B25" s="49">
        <v>8772</v>
      </c>
      <c r="C25" s="50"/>
      <c r="D25" s="49">
        <v>9248</v>
      </c>
      <c r="F25" s="11"/>
      <c r="G25" s="20"/>
      <c r="H25" s="11"/>
    </row>
    <row r="26" spans="1:8" ht="12.75">
      <c r="A26" s="11"/>
      <c r="B26" s="52"/>
      <c r="C26" s="50"/>
      <c r="D26" s="52"/>
      <c r="F26" s="11"/>
      <c r="G26" s="20"/>
      <c r="H26" s="11"/>
    </row>
    <row r="27" spans="1:8" ht="12.75">
      <c r="A27" s="41" t="s">
        <v>262</v>
      </c>
      <c r="B27" s="52">
        <v>1852</v>
      </c>
      <c r="C27" s="50"/>
      <c r="D27" s="52">
        <v>1852</v>
      </c>
      <c r="F27" s="11"/>
      <c r="G27" s="20"/>
      <c r="H27" s="11"/>
    </row>
    <row r="28" spans="1:8" ht="12.75">
      <c r="A28" s="11"/>
      <c r="B28" s="52"/>
      <c r="C28" s="50"/>
      <c r="D28" s="52"/>
      <c r="F28" s="11"/>
      <c r="G28" s="20"/>
      <c r="H28" s="11"/>
    </row>
    <row r="29" spans="1:8" ht="12.75">
      <c r="A29" s="11" t="s">
        <v>158</v>
      </c>
      <c r="B29" s="52">
        <v>5221</v>
      </c>
      <c r="C29" s="50"/>
      <c r="D29" s="52">
        <v>5236</v>
      </c>
      <c r="F29" s="11"/>
      <c r="G29" s="20"/>
      <c r="H29" s="11"/>
    </row>
    <row r="30" spans="1:8" ht="12.75">
      <c r="A30" s="11"/>
      <c r="B30" s="52"/>
      <c r="C30" s="50"/>
      <c r="D30" s="52"/>
      <c r="F30" s="11"/>
      <c r="G30" s="20"/>
      <c r="H30" s="11"/>
    </row>
    <row r="31" spans="1:8" ht="12.75">
      <c r="A31" s="11" t="s">
        <v>259</v>
      </c>
      <c r="B31" s="52">
        <v>3414</v>
      </c>
      <c r="C31" s="50"/>
      <c r="D31" s="52">
        <v>3323</v>
      </c>
      <c r="F31" s="11"/>
      <c r="G31" s="20"/>
      <c r="H31" s="11"/>
    </row>
    <row r="32" spans="1:8" ht="12.75">
      <c r="A32" s="11"/>
      <c r="B32" s="52"/>
      <c r="C32" s="50"/>
      <c r="D32" s="52"/>
      <c r="F32" s="11"/>
      <c r="G32" s="20"/>
      <c r="H32" s="11"/>
    </row>
    <row r="33" spans="1:8" ht="12.75">
      <c r="A33" s="11"/>
      <c r="B33" s="102">
        <f>SUM(B17:B32)</f>
        <v>355139</v>
      </c>
      <c r="C33" s="50"/>
      <c r="D33" s="102">
        <f>SUM(D17:D32)</f>
        <v>339773</v>
      </c>
      <c r="F33" s="11"/>
      <c r="G33" s="18"/>
      <c r="H33" s="11"/>
    </row>
    <row r="34" spans="1:8" ht="12.75">
      <c r="A34" s="11"/>
      <c r="B34" s="53"/>
      <c r="C34" s="50"/>
      <c r="D34" s="53"/>
      <c r="F34" s="11"/>
      <c r="G34" s="18"/>
      <c r="H34" s="11"/>
    </row>
    <row r="35" spans="1:8" ht="12.75">
      <c r="A35" s="29" t="s">
        <v>25</v>
      </c>
      <c r="B35" s="53"/>
      <c r="C35" s="50"/>
      <c r="D35" s="53"/>
      <c r="E35" s="36"/>
      <c r="F35" s="11"/>
      <c r="G35" s="18"/>
      <c r="H35" s="11"/>
    </row>
    <row r="36" spans="1:8" ht="12.75">
      <c r="A36" s="24" t="s">
        <v>181</v>
      </c>
      <c r="B36" s="51">
        <v>150018</v>
      </c>
      <c r="C36" s="50"/>
      <c r="D36" s="51">
        <v>178186</v>
      </c>
      <c r="E36" s="36"/>
      <c r="F36" s="21"/>
      <c r="G36" s="22"/>
      <c r="H36" s="11"/>
    </row>
    <row r="37" spans="1:8" ht="12.75">
      <c r="A37" s="24" t="s">
        <v>150</v>
      </c>
      <c r="B37" s="51">
        <v>54630</v>
      </c>
      <c r="C37" s="50"/>
      <c r="D37" s="51">
        <v>58380</v>
      </c>
      <c r="E37" s="36"/>
      <c r="F37" s="21"/>
      <c r="G37" s="22"/>
      <c r="H37" s="11"/>
    </row>
    <row r="38" spans="1:5" ht="12.75">
      <c r="A38" s="24" t="s">
        <v>182</v>
      </c>
      <c r="B38" s="101">
        <v>174581</v>
      </c>
      <c r="C38" s="58"/>
      <c r="D38" s="101">
        <v>178001</v>
      </c>
      <c r="E38" s="36"/>
    </row>
    <row r="39" spans="1:5" ht="12.75">
      <c r="A39" s="23" t="s">
        <v>186</v>
      </c>
      <c r="B39" s="101">
        <v>4855</v>
      </c>
      <c r="C39" s="58"/>
      <c r="D39" s="101">
        <v>4433</v>
      </c>
      <c r="E39" s="36"/>
    </row>
    <row r="40" spans="1:5" ht="12.75">
      <c r="A40" s="24" t="s">
        <v>183</v>
      </c>
      <c r="B40" s="101">
        <v>10690</v>
      </c>
      <c r="C40" s="58"/>
      <c r="D40" s="101">
        <v>12061</v>
      </c>
      <c r="E40" s="36"/>
    </row>
    <row r="41" spans="1:5" ht="12.75">
      <c r="A41" s="24" t="s">
        <v>184</v>
      </c>
      <c r="B41" s="101">
        <v>51597</v>
      </c>
      <c r="C41" s="58"/>
      <c r="D41" s="101">
        <v>35605</v>
      </c>
      <c r="E41" s="36"/>
    </row>
    <row r="42" spans="1:5" ht="12.75">
      <c r="A42" s="36"/>
      <c r="B42" s="55"/>
      <c r="C42" s="58"/>
      <c r="D42" s="55"/>
      <c r="E42" s="36"/>
    </row>
    <row r="43" spans="1:5" ht="12.75">
      <c r="A43" s="23"/>
      <c r="B43" s="58">
        <f>SUM(B36:B42)</f>
        <v>446371</v>
      </c>
      <c r="C43" s="58"/>
      <c r="D43" s="58">
        <f>SUM(D36:D42)</f>
        <v>466666</v>
      </c>
      <c r="E43" s="36"/>
    </row>
    <row r="44" spans="1:5" ht="12.75">
      <c r="A44" s="24" t="s">
        <v>210</v>
      </c>
      <c r="B44" s="58">
        <v>24722</v>
      </c>
      <c r="C44" s="58"/>
      <c r="D44" s="58">
        <v>27871</v>
      </c>
      <c r="E44" s="36"/>
    </row>
    <row r="45" spans="1:5" ht="12.75">
      <c r="A45" s="23"/>
      <c r="B45" s="57">
        <f>+B43+B44</f>
        <v>471093</v>
      </c>
      <c r="C45" s="58"/>
      <c r="D45" s="57">
        <f>+D43+D44</f>
        <v>494537</v>
      </c>
      <c r="E45" s="36"/>
    </row>
    <row r="46" spans="2:4" ht="12.75">
      <c r="B46" s="58"/>
      <c r="C46" s="54"/>
      <c r="D46" s="58"/>
    </row>
    <row r="47" spans="1:4" ht="13.5" thickBot="1">
      <c r="A47" s="1" t="s">
        <v>160</v>
      </c>
      <c r="B47" s="103">
        <f>+B33+B45</f>
        <v>826232</v>
      </c>
      <c r="C47" s="54"/>
      <c r="D47" s="103">
        <f>+D33+D45</f>
        <v>834310</v>
      </c>
    </row>
    <row r="48" spans="2:4" ht="12.75">
      <c r="B48" s="54"/>
      <c r="C48" s="54"/>
      <c r="D48" s="54"/>
    </row>
    <row r="49" spans="2:4" ht="12.75">
      <c r="B49" s="54"/>
      <c r="C49" s="54"/>
      <c r="D49" s="54"/>
    </row>
    <row r="50" spans="1:4" ht="12.75">
      <c r="A50" s="1" t="s">
        <v>161</v>
      </c>
      <c r="B50" s="54"/>
      <c r="C50" s="54"/>
      <c r="D50" s="54"/>
    </row>
    <row r="51" spans="2:4" ht="12.75">
      <c r="B51" s="54"/>
      <c r="C51" s="54"/>
      <c r="D51" s="54"/>
    </row>
    <row r="52" spans="1:4" ht="12.75">
      <c r="A52" s="1" t="s">
        <v>162</v>
      </c>
      <c r="B52" s="54"/>
      <c r="C52" s="54"/>
      <c r="D52" s="54"/>
    </row>
    <row r="53" spans="1:4" ht="12.75">
      <c r="A53" t="s">
        <v>27</v>
      </c>
      <c r="B53" s="54">
        <v>320815</v>
      </c>
      <c r="C53" s="54"/>
      <c r="D53" s="54">
        <v>320815</v>
      </c>
    </row>
    <row r="54" spans="2:4" ht="12.75">
      <c r="B54" s="54"/>
      <c r="C54" s="54"/>
      <c r="D54" s="54"/>
    </row>
    <row r="55" spans="1:4" ht="12.75">
      <c r="A55" t="s">
        <v>163</v>
      </c>
      <c r="B55" s="54">
        <v>244909</v>
      </c>
      <c r="C55" s="54"/>
      <c r="D55" s="54">
        <v>244909</v>
      </c>
    </row>
    <row r="56" spans="2:4" ht="12.75">
      <c r="B56" s="54"/>
      <c r="C56" s="54"/>
      <c r="D56" s="54"/>
    </row>
    <row r="57" spans="1:4" ht="12.75">
      <c r="A57" t="s">
        <v>164</v>
      </c>
      <c r="B57" s="54">
        <v>19867</v>
      </c>
      <c r="C57" s="54"/>
      <c r="D57" s="54">
        <v>19867</v>
      </c>
    </row>
    <row r="58" spans="2:4" ht="12.75">
      <c r="B58" s="54"/>
      <c r="C58" s="54"/>
      <c r="D58" s="54"/>
    </row>
    <row r="59" spans="1:4" ht="12.75">
      <c r="A59" t="s">
        <v>172</v>
      </c>
      <c r="B59" s="54">
        <v>-192968</v>
      </c>
      <c r="C59" s="54"/>
      <c r="D59" s="54">
        <v>-200707</v>
      </c>
    </row>
    <row r="60" spans="2:4" ht="12.75">
      <c r="B60" s="58"/>
      <c r="C60" s="54"/>
      <c r="D60" s="58"/>
    </row>
    <row r="61" spans="1:4" ht="12.75">
      <c r="A61" t="s">
        <v>223</v>
      </c>
      <c r="B61" s="58"/>
      <c r="C61" s="54"/>
      <c r="D61" s="58"/>
    </row>
    <row r="62" spans="1:4" ht="12.75">
      <c r="A62" s="25" t="s">
        <v>224</v>
      </c>
      <c r="B62" s="58">
        <v>0</v>
      </c>
      <c r="C62" s="54"/>
      <c r="D62" s="58">
        <v>-329</v>
      </c>
    </row>
    <row r="63" spans="2:4" ht="12.75">
      <c r="B63" s="55"/>
      <c r="C63" s="54"/>
      <c r="D63" s="55"/>
    </row>
    <row r="64" spans="1:4" ht="12.75">
      <c r="A64" t="s">
        <v>165</v>
      </c>
      <c r="B64" s="54">
        <f>SUM(B53:B62)</f>
        <v>392623</v>
      </c>
      <c r="C64" s="54"/>
      <c r="D64" s="54">
        <f>SUM(D53:D62)</f>
        <v>384555</v>
      </c>
    </row>
    <row r="65" spans="2:4" ht="12.75">
      <c r="B65" s="54"/>
      <c r="C65" s="54"/>
      <c r="D65" s="54"/>
    </row>
    <row r="66" spans="1:4" ht="12.75">
      <c r="A66" t="s">
        <v>166</v>
      </c>
      <c r="B66" s="54">
        <v>-9396</v>
      </c>
      <c r="C66" s="54"/>
      <c r="D66" s="54">
        <v>-8850</v>
      </c>
    </row>
    <row r="67" spans="2:4" ht="12.75">
      <c r="B67" s="54"/>
      <c r="C67" s="54"/>
      <c r="D67" s="54"/>
    </row>
    <row r="68" spans="1:4" ht="12.75">
      <c r="A68" t="s">
        <v>95</v>
      </c>
      <c r="B68" s="54">
        <v>8570</v>
      </c>
      <c r="C68" s="54"/>
      <c r="D68" s="54">
        <v>8152</v>
      </c>
    </row>
    <row r="69" spans="2:4" ht="12.75">
      <c r="B69" s="55"/>
      <c r="C69" s="54"/>
      <c r="D69" s="55"/>
    </row>
    <row r="70" spans="1:4" ht="12.75">
      <c r="A70" t="s">
        <v>167</v>
      </c>
      <c r="B70" s="57">
        <f>SUM(B64:B69)</f>
        <v>391797</v>
      </c>
      <c r="C70" s="54"/>
      <c r="D70" s="57">
        <f>SUM(D64:D69)</f>
        <v>383857</v>
      </c>
    </row>
    <row r="71" spans="2:4" ht="12.75">
      <c r="B71" s="54"/>
      <c r="C71" s="54"/>
      <c r="D71" s="54"/>
    </row>
    <row r="72" spans="2:4" ht="12.75">
      <c r="B72" s="54"/>
      <c r="C72" s="54"/>
      <c r="D72" s="54"/>
    </row>
    <row r="73" spans="1:4" ht="12.75">
      <c r="A73" s="1" t="s">
        <v>168</v>
      </c>
      <c r="B73" s="54"/>
      <c r="C73" s="54"/>
      <c r="D73" s="54"/>
    </row>
    <row r="74" spans="1:4" ht="12.75">
      <c r="A74" t="s">
        <v>82</v>
      </c>
      <c r="B74" s="54">
        <v>110963</v>
      </c>
      <c r="C74" s="54"/>
      <c r="D74" s="54">
        <v>118901</v>
      </c>
    </row>
    <row r="75" spans="2:4" ht="12.75">
      <c r="B75" s="54"/>
      <c r="C75" s="54"/>
      <c r="D75" s="54"/>
    </row>
    <row r="76" spans="1:4" ht="12.75">
      <c r="A76" t="s">
        <v>260</v>
      </c>
      <c r="B76" s="54">
        <v>38425</v>
      </c>
      <c r="C76" s="54"/>
      <c r="D76" s="54">
        <v>38425</v>
      </c>
    </row>
    <row r="77" spans="2:4" ht="12.75">
      <c r="B77" s="54"/>
      <c r="C77" s="54"/>
      <c r="D77" s="54"/>
    </row>
    <row r="78" spans="2:4" ht="12.75">
      <c r="B78" s="57">
        <f>SUM(B74:B77)</f>
        <v>149388</v>
      </c>
      <c r="C78" s="54"/>
      <c r="D78" s="57">
        <f>SUM(D74:D77)</f>
        <v>157326</v>
      </c>
    </row>
    <row r="79" spans="2:4" ht="12.75">
      <c r="B79" s="54"/>
      <c r="C79" s="54"/>
      <c r="D79" s="54"/>
    </row>
    <row r="80" spans="1:4" ht="12.75">
      <c r="A80" s="104" t="s">
        <v>26</v>
      </c>
      <c r="B80" s="58"/>
      <c r="C80" s="58"/>
      <c r="D80" s="58"/>
    </row>
    <row r="81" spans="1:4" ht="12.75">
      <c r="A81" s="24" t="s">
        <v>169</v>
      </c>
      <c r="B81" s="58">
        <v>72420</v>
      </c>
      <c r="C81" s="58"/>
      <c r="D81" s="58">
        <v>83339</v>
      </c>
    </row>
    <row r="82" spans="1:4" ht="12.75">
      <c r="A82" s="23" t="s">
        <v>261</v>
      </c>
      <c r="B82" s="58">
        <v>13117</v>
      </c>
      <c r="C82" s="58"/>
      <c r="D82" s="58">
        <v>12414</v>
      </c>
    </row>
    <row r="83" spans="1:4" ht="12.75">
      <c r="A83" s="23" t="s">
        <v>187</v>
      </c>
      <c r="B83" s="58">
        <v>174329</v>
      </c>
      <c r="C83" s="58"/>
      <c r="D83" s="58">
        <v>169998</v>
      </c>
    </row>
    <row r="84" spans="2:4" ht="12.75">
      <c r="B84" s="55"/>
      <c r="C84" s="54"/>
      <c r="D84" s="55"/>
    </row>
    <row r="85" spans="2:4" ht="12.75">
      <c r="B85" s="58">
        <f>SUM(B81:B84)</f>
        <v>259866</v>
      </c>
      <c r="C85" s="54"/>
      <c r="D85" s="58">
        <f>SUM(D81:D84)</f>
        <v>265751</v>
      </c>
    </row>
    <row r="86" spans="1:4" ht="12.75">
      <c r="A86" s="25" t="s">
        <v>213</v>
      </c>
      <c r="B86" s="58"/>
      <c r="C86" s="54"/>
      <c r="D86" s="58"/>
    </row>
    <row r="87" spans="1:4" ht="12.75">
      <c r="A87" s="25" t="s">
        <v>214</v>
      </c>
      <c r="B87" s="58">
        <v>25181</v>
      </c>
      <c r="C87" s="54"/>
      <c r="D87" s="58">
        <v>27376</v>
      </c>
    </row>
    <row r="88" spans="1:4" ht="12.75">
      <c r="A88" s="25"/>
      <c r="B88" s="57">
        <f>+B85+B87</f>
        <v>285047</v>
      </c>
      <c r="C88" s="54"/>
      <c r="D88" s="57">
        <f>+D85+D87</f>
        <v>293127</v>
      </c>
    </row>
    <row r="89" spans="2:4" ht="12.75">
      <c r="B89" s="54"/>
      <c r="C89" s="54"/>
      <c r="D89" s="54"/>
    </row>
    <row r="90" spans="1:4" ht="12.75">
      <c r="A90" t="s">
        <v>170</v>
      </c>
      <c r="B90" s="55">
        <f>+B78+B88</f>
        <v>434435</v>
      </c>
      <c r="C90" s="54"/>
      <c r="D90" s="55">
        <f>+D78+D88</f>
        <v>450453</v>
      </c>
    </row>
    <row r="91" spans="2:4" ht="12.75">
      <c r="B91" s="54"/>
      <c r="C91" s="54"/>
      <c r="D91" s="54"/>
    </row>
    <row r="92" spans="1:4" ht="13.5" thickBot="1">
      <c r="A92" s="1" t="s">
        <v>171</v>
      </c>
      <c r="B92" s="103">
        <f>+B70+B90</f>
        <v>826232</v>
      </c>
      <c r="C92" s="54"/>
      <c r="D92" s="103">
        <f>+D70+D90</f>
        <v>834310</v>
      </c>
    </row>
    <row r="93" spans="2:4" ht="12.75">
      <c r="B93" s="54"/>
      <c r="C93" s="54"/>
      <c r="D93" s="54"/>
    </row>
    <row r="94" spans="2:4" ht="12.75">
      <c r="B94" s="54"/>
      <c r="C94" s="54"/>
      <c r="D94" s="54"/>
    </row>
    <row r="95" spans="1:4" ht="12.75">
      <c r="A95" t="s">
        <v>191</v>
      </c>
      <c r="B95" s="54"/>
      <c r="C95" s="54"/>
      <c r="D95" s="54"/>
    </row>
    <row r="96" spans="1:4" ht="13.5" thickBot="1">
      <c r="A96" t="s">
        <v>192</v>
      </c>
      <c r="B96" s="94">
        <f>+(B64+B66)/(B53-11102)</f>
        <v>1.2373616864645656</v>
      </c>
      <c r="C96" s="95"/>
      <c r="D96" s="94">
        <f>+(D64+D66)/(D53-10565)</f>
        <v>1.2109750201450442</v>
      </c>
    </row>
    <row r="97" spans="2:4" ht="12.75">
      <c r="B97" s="54"/>
      <c r="C97" s="54"/>
      <c r="D97" s="54"/>
    </row>
    <row r="99" ht="12.75">
      <c r="A99" s="28" t="s">
        <v>336</v>
      </c>
    </row>
    <row r="100" ht="12.75">
      <c r="A100" s="29" t="s">
        <v>337</v>
      </c>
    </row>
    <row r="101" spans="1:6" ht="12.75">
      <c r="A101" s="1" t="s">
        <v>338</v>
      </c>
      <c r="E101" s="9"/>
      <c r="F101" s="9"/>
    </row>
  </sheetData>
  <printOptions/>
  <pageMargins left="0.75" right="0.75" top="0.64" bottom="0.66" header="0.5" footer="0.5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workbookViewId="0" topLeftCell="C34">
      <selection activeCell="L44" sqref="L44"/>
    </sheetView>
  </sheetViews>
  <sheetFormatPr defaultColWidth="9.140625" defaultRowHeight="12.75"/>
  <cols>
    <col min="1" max="1" width="39.71093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3.00390625" style="0" customWidth="1"/>
    <col min="10" max="10" width="10.57421875" style="0" customWidth="1"/>
    <col min="11" max="11" width="3.00390625" style="0" customWidth="1"/>
    <col min="12" max="12" width="11.28125" style="0" customWidth="1"/>
    <col min="13" max="13" width="3.28125" style="0" customWidth="1"/>
    <col min="14" max="14" width="12.140625" style="0" customWidth="1"/>
    <col min="15" max="15" width="3.28125" style="0" customWidth="1"/>
    <col min="16" max="16" width="11.57421875" style="0" customWidth="1"/>
    <col min="17" max="17" width="3.28125" style="0" customWidth="1"/>
    <col min="18" max="18" width="12.421875" style="0" customWidth="1"/>
    <col min="19" max="19" width="4.421875" style="0" customWidth="1"/>
    <col min="20" max="20" width="11.28125" style="0" customWidth="1"/>
  </cols>
  <sheetData>
    <row r="1" ht="12.75">
      <c r="A1" s="1" t="s">
        <v>17</v>
      </c>
    </row>
    <row r="2" ht="12.75">
      <c r="A2" s="2" t="s">
        <v>18</v>
      </c>
    </row>
    <row r="3" ht="12.75">
      <c r="A3" s="2" t="s">
        <v>19</v>
      </c>
    </row>
    <row r="5" ht="12.75">
      <c r="A5" s="10" t="s">
        <v>281</v>
      </c>
    </row>
    <row r="6" ht="12.75">
      <c r="A6" s="10" t="s">
        <v>254</v>
      </c>
    </row>
    <row r="8" spans="2:20" ht="12.75">
      <c r="B8" s="105" t="s">
        <v>177</v>
      </c>
      <c r="P8" s="30" t="s">
        <v>179</v>
      </c>
      <c r="R8" s="30" t="s">
        <v>173</v>
      </c>
      <c r="T8" s="30" t="s">
        <v>42</v>
      </c>
    </row>
    <row r="9" spans="2:20" ht="12.75">
      <c r="B9" s="35" t="s">
        <v>228</v>
      </c>
      <c r="C9" s="33"/>
      <c r="D9" s="35"/>
      <c r="E9" s="30"/>
      <c r="F9" s="30"/>
      <c r="G9" s="30"/>
      <c r="H9" s="30"/>
      <c r="I9" s="30"/>
      <c r="J9" s="30"/>
      <c r="K9" s="30"/>
      <c r="L9" s="5" t="s">
        <v>85</v>
      </c>
      <c r="M9" s="30"/>
      <c r="N9" s="30" t="s">
        <v>176</v>
      </c>
      <c r="O9" s="30"/>
      <c r="P9" s="30" t="s">
        <v>180</v>
      </c>
      <c r="Q9" s="30"/>
      <c r="R9" s="30" t="s">
        <v>174</v>
      </c>
      <c r="S9" s="30"/>
      <c r="T9" s="30" t="s">
        <v>175</v>
      </c>
    </row>
    <row r="10" spans="2:20" ht="12.75">
      <c r="B10" s="35"/>
      <c r="C10" s="33"/>
      <c r="D10" s="35"/>
      <c r="E10" s="30"/>
      <c r="F10" s="30"/>
      <c r="G10" s="30"/>
      <c r="H10" s="30"/>
      <c r="I10" s="30"/>
      <c r="J10" s="113" t="s">
        <v>229</v>
      </c>
      <c r="K10" s="30"/>
      <c r="L10" s="5"/>
      <c r="M10" s="30"/>
      <c r="N10" s="30"/>
      <c r="O10" s="30"/>
      <c r="P10" s="30"/>
      <c r="Q10" s="30"/>
      <c r="R10" s="30"/>
      <c r="S10" s="30"/>
      <c r="T10" s="30"/>
    </row>
    <row r="11" spans="2:20" ht="12.75">
      <c r="B11" s="30" t="s">
        <v>39</v>
      </c>
      <c r="C11" s="30"/>
      <c r="D11" s="30" t="s">
        <v>39</v>
      </c>
      <c r="E11" s="30"/>
      <c r="F11" s="30" t="s">
        <v>40</v>
      </c>
      <c r="G11" s="30"/>
      <c r="H11" s="30" t="s">
        <v>86</v>
      </c>
      <c r="I11" s="30"/>
      <c r="J11" s="30" t="s">
        <v>230</v>
      </c>
      <c r="K11" s="30"/>
      <c r="L11" s="112" t="s">
        <v>198</v>
      </c>
      <c r="M11" s="30"/>
      <c r="N11" s="30"/>
      <c r="O11" s="30"/>
      <c r="P11" s="30"/>
      <c r="Q11" s="30"/>
      <c r="R11" s="30"/>
      <c r="S11" s="30"/>
      <c r="T11" s="30"/>
    </row>
    <row r="12" spans="2:20" ht="12.75">
      <c r="B12" s="30" t="s">
        <v>40</v>
      </c>
      <c r="C12" s="30"/>
      <c r="D12" s="30" t="s">
        <v>84</v>
      </c>
      <c r="E12" s="30"/>
      <c r="F12" s="30" t="s">
        <v>41</v>
      </c>
      <c r="G12" s="30"/>
      <c r="H12" s="30" t="s">
        <v>41</v>
      </c>
      <c r="I12" s="30"/>
      <c r="J12" s="30" t="s">
        <v>231</v>
      </c>
      <c r="K12" s="30"/>
      <c r="L12" s="112" t="s">
        <v>172</v>
      </c>
      <c r="M12" s="30"/>
      <c r="N12" s="30"/>
      <c r="O12" s="30"/>
      <c r="P12" s="30"/>
      <c r="Q12" s="30"/>
      <c r="R12" s="30"/>
      <c r="S12" s="30"/>
      <c r="T12" s="30"/>
    </row>
    <row r="13" spans="2:20" ht="12.75">
      <c r="B13" s="5" t="s">
        <v>20</v>
      </c>
      <c r="C13" s="1"/>
      <c r="D13" s="5" t="s">
        <v>20</v>
      </c>
      <c r="E13" s="1"/>
      <c r="F13" s="5" t="s">
        <v>20</v>
      </c>
      <c r="G13" s="5"/>
      <c r="H13" s="5" t="s">
        <v>20</v>
      </c>
      <c r="I13" s="5"/>
      <c r="J13" s="5" t="s">
        <v>20</v>
      </c>
      <c r="K13" s="1"/>
      <c r="L13" s="5" t="s">
        <v>20</v>
      </c>
      <c r="M13" s="1"/>
      <c r="N13" s="5" t="s">
        <v>20</v>
      </c>
      <c r="O13" s="1"/>
      <c r="P13" s="5" t="s">
        <v>20</v>
      </c>
      <c r="Q13" s="1"/>
      <c r="R13" s="5" t="s">
        <v>20</v>
      </c>
      <c r="S13" s="1"/>
      <c r="T13" s="5" t="s">
        <v>20</v>
      </c>
    </row>
    <row r="15" ht="12.75">
      <c r="A15" t="s">
        <v>148</v>
      </c>
    </row>
    <row r="16" spans="1:20" ht="12.75">
      <c r="A16" s="25" t="s">
        <v>142</v>
      </c>
      <c r="B16" s="54">
        <v>320343</v>
      </c>
      <c r="C16" s="54"/>
      <c r="D16" s="54">
        <v>244792</v>
      </c>
      <c r="E16" s="54"/>
      <c r="F16" s="54">
        <v>24872</v>
      </c>
      <c r="G16" s="54"/>
      <c r="H16" s="54">
        <v>-218</v>
      </c>
      <c r="I16" s="54"/>
      <c r="J16" s="54">
        <v>0</v>
      </c>
      <c r="K16" s="54"/>
      <c r="L16" s="54">
        <v>-281093</v>
      </c>
      <c r="M16" s="54"/>
      <c r="N16" s="54">
        <f>SUM(B16:L16)</f>
        <v>308696</v>
      </c>
      <c r="O16" s="54"/>
      <c r="P16" s="54">
        <v>-848</v>
      </c>
      <c r="Q16" s="54"/>
      <c r="R16" s="54">
        <v>18131</v>
      </c>
      <c r="S16" s="54"/>
      <c r="T16" s="54">
        <f>SUM(N16:R16)</f>
        <v>325979</v>
      </c>
    </row>
    <row r="17" spans="2:20" ht="12.7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2.75">
      <c r="A18" s="25" t="s">
        <v>178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ht="12.75">
      <c r="A19" s="25" t="s">
        <v>197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>
        <v>18465</v>
      </c>
      <c r="M19" s="54"/>
      <c r="N19" s="54">
        <f>SUM(B19:L19)</f>
        <v>18465</v>
      </c>
      <c r="O19" s="54"/>
      <c r="P19" s="54"/>
      <c r="Q19" s="54"/>
      <c r="R19" s="54"/>
      <c r="S19" s="54"/>
      <c r="T19" s="54">
        <f>SUM(N19:S19)</f>
        <v>18465</v>
      </c>
    </row>
    <row r="20" spans="1:20" ht="12.75">
      <c r="A20" s="2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>
        <f>SUM(B20:L20)</f>
        <v>0</v>
      </c>
    </row>
    <row r="21" spans="1:20" ht="12.75">
      <c r="A21" s="25"/>
      <c r="B21" s="55"/>
      <c r="C21" s="54"/>
      <c r="D21" s="55"/>
      <c r="E21" s="54"/>
      <c r="F21" s="55"/>
      <c r="G21" s="54"/>
      <c r="H21" s="55"/>
      <c r="I21" s="54"/>
      <c r="J21" s="55"/>
      <c r="K21" s="54"/>
      <c r="L21" s="55"/>
      <c r="M21" s="54"/>
      <c r="N21" s="55"/>
      <c r="O21" s="54"/>
      <c r="P21" s="55"/>
      <c r="Q21" s="54"/>
      <c r="R21" s="55"/>
      <c r="S21" s="54"/>
      <c r="T21" s="55">
        <f>SUM(B21:L21)</f>
        <v>0</v>
      </c>
    </row>
    <row r="22" spans="1:20" ht="12.75">
      <c r="A22" s="25" t="s">
        <v>143</v>
      </c>
      <c r="B22" s="54">
        <f>SUM(B16:B21)</f>
        <v>320343</v>
      </c>
      <c r="C22" s="54"/>
      <c r="D22" s="54">
        <f>SUM(D16:D21)</f>
        <v>244792</v>
      </c>
      <c r="E22" s="54"/>
      <c r="F22" s="54">
        <f>SUM(F16:F21)</f>
        <v>24872</v>
      </c>
      <c r="G22" s="54"/>
      <c r="H22" s="54">
        <f>SUM(H16:H21)</f>
        <v>-218</v>
      </c>
      <c r="I22" s="54"/>
      <c r="J22" s="54">
        <f>SUM(J16:J21)</f>
        <v>0</v>
      </c>
      <c r="K22" s="54"/>
      <c r="L22" s="54">
        <f>SUM(L16:L21)</f>
        <v>-262628</v>
      </c>
      <c r="M22" s="54"/>
      <c r="N22" s="54">
        <f>SUM(N16:N21)</f>
        <v>327161</v>
      </c>
      <c r="O22" s="54"/>
      <c r="P22" s="54">
        <f>SUM(P16:P21)</f>
        <v>-848</v>
      </c>
      <c r="Q22" s="54"/>
      <c r="R22" s="54">
        <f>SUM(R16:R21)</f>
        <v>18131</v>
      </c>
      <c r="S22" s="54"/>
      <c r="T22" s="54">
        <f>SUM(T16:T21)</f>
        <v>344444</v>
      </c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ht="12.75">
      <c r="A24" t="s">
        <v>236</v>
      </c>
      <c r="B24" s="54"/>
      <c r="C24" s="54"/>
      <c r="D24" s="54"/>
      <c r="E24" s="54"/>
      <c r="F24" s="54"/>
      <c r="G24" s="54"/>
      <c r="H24" s="54">
        <v>-111</v>
      </c>
      <c r="I24" s="54"/>
      <c r="J24" s="54"/>
      <c r="K24" s="54"/>
      <c r="L24" s="54"/>
      <c r="M24" s="54"/>
      <c r="N24" s="54">
        <f>SUM(B24:L24)</f>
        <v>-111</v>
      </c>
      <c r="O24" s="54"/>
      <c r="P24" s="54"/>
      <c r="Q24" s="54"/>
      <c r="R24" s="54"/>
      <c r="S24" s="54"/>
      <c r="T24" s="54">
        <f>SUM(N24:S24)</f>
        <v>-111</v>
      </c>
    </row>
    <row r="25" spans="1:20" ht="12.75">
      <c r="A25" s="25" t="s">
        <v>225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>
        <f>SUM(B25:L25)</f>
        <v>0</v>
      </c>
      <c r="O25" s="54"/>
      <c r="P25" s="54"/>
      <c r="Q25" s="54"/>
      <c r="R25" s="54">
        <v>-11683</v>
      </c>
      <c r="S25" s="54"/>
      <c r="T25" s="54">
        <f>SUM(N25:S25)</f>
        <v>-11683</v>
      </c>
    </row>
    <row r="26" spans="1:20" ht="12.75">
      <c r="A26" t="s">
        <v>237</v>
      </c>
      <c r="B26" s="54"/>
      <c r="C26" s="54"/>
      <c r="D26" s="54"/>
      <c r="E26" s="54"/>
      <c r="F26" s="54">
        <v>-6295</v>
      </c>
      <c r="G26" s="54"/>
      <c r="H26" s="54"/>
      <c r="I26" s="54"/>
      <c r="J26" s="54"/>
      <c r="K26" s="54"/>
      <c r="L26" s="54"/>
      <c r="M26" s="54"/>
      <c r="N26" s="54">
        <f>SUM(B26:L26)</f>
        <v>-6295</v>
      </c>
      <c r="O26" s="54"/>
      <c r="P26" s="54"/>
      <c r="Q26" s="54"/>
      <c r="R26" s="54"/>
      <c r="S26" s="54"/>
      <c r="T26" s="54">
        <f>SUM(N26:S26)</f>
        <v>-6295</v>
      </c>
    </row>
    <row r="27" spans="1:20" ht="12.75">
      <c r="A27" t="s">
        <v>238</v>
      </c>
      <c r="B27" s="54"/>
      <c r="C27" s="54"/>
      <c r="D27" s="54"/>
      <c r="E27" s="54"/>
      <c r="F27" s="54">
        <v>1290</v>
      </c>
      <c r="G27" s="54"/>
      <c r="H27" s="54"/>
      <c r="I27" s="54"/>
      <c r="J27" s="54"/>
      <c r="K27" s="54"/>
      <c r="L27" s="54"/>
      <c r="M27" s="54"/>
      <c r="N27" s="54">
        <f>SUM(B27:L27)</f>
        <v>1290</v>
      </c>
      <c r="O27" s="54"/>
      <c r="P27" s="54"/>
      <c r="Q27" s="54"/>
      <c r="R27" s="54"/>
      <c r="S27" s="54"/>
      <c r="T27" s="54">
        <f>SUM(N27:S27)</f>
        <v>1290</v>
      </c>
    </row>
    <row r="28" spans="1:20" ht="12.75">
      <c r="A28" s="25" t="s">
        <v>226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ht="12.75">
      <c r="A29" s="25" t="s">
        <v>227</v>
      </c>
      <c r="B29" s="54"/>
      <c r="C29" s="54"/>
      <c r="D29" s="54"/>
      <c r="E29" s="54"/>
      <c r="F29" s="54"/>
      <c r="G29" s="54"/>
      <c r="H29" s="54">
        <v>329</v>
      </c>
      <c r="I29" s="54"/>
      <c r="J29" s="54">
        <v>-329</v>
      </c>
      <c r="K29" s="54"/>
      <c r="L29" s="54"/>
      <c r="M29" s="54"/>
      <c r="N29" s="54">
        <f>SUM(B29:L29)</f>
        <v>0</v>
      </c>
      <c r="O29" s="54"/>
      <c r="P29" s="54"/>
      <c r="Q29" s="54"/>
      <c r="R29" s="54"/>
      <c r="S29" s="54"/>
      <c r="T29" s="54">
        <f>SUM(N29:S29)</f>
        <v>0</v>
      </c>
    </row>
    <row r="30" spans="1:20" ht="12.75">
      <c r="A30" s="25" t="s">
        <v>222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>
        <v>61921</v>
      </c>
      <c r="M30" s="56"/>
      <c r="N30" s="54">
        <f>SUM(B30:L30)</f>
        <v>61921</v>
      </c>
      <c r="O30" s="56"/>
      <c r="P30" s="56"/>
      <c r="Q30" s="56"/>
      <c r="R30" s="56">
        <v>1704</v>
      </c>
      <c r="S30" s="56"/>
      <c r="T30" s="54">
        <f>SUM(N30:R30)</f>
        <v>63625</v>
      </c>
    </row>
    <row r="31" spans="1:20" ht="12.75">
      <c r="A31" s="25" t="s">
        <v>239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4"/>
      <c r="O31" s="56"/>
      <c r="P31" s="56"/>
      <c r="Q31" s="56"/>
      <c r="R31" s="56"/>
      <c r="S31" s="56"/>
      <c r="T31" s="54"/>
    </row>
    <row r="32" spans="1:20" ht="12.75">
      <c r="A32" s="25" t="s">
        <v>240</v>
      </c>
      <c r="B32" s="56">
        <v>472</v>
      </c>
      <c r="C32" s="56"/>
      <c r="D32" s="56">
        <v>117</v>
      </c>
      <c r="E32" s="56"/>
      <c r="F32" s="56"/>
      <c r="G32" s="56"/>
      <c r="H32" s="56"/>
      <c r="I32" s="56"/>
      <c r="J32" s="56"/>
      <c r="K32" s="56"/>
      <c r="L32" s="56"/>
      <c r="M32" s="56"/>
      <c r="N32" s="54">
        <f>SUM(B32:L32)</f>
        <v>589</v>
      </c>
      <c r="O32" s="56"/>
      <c r="P32" s="56"/>
      <c r="Q32" s="56"/>
      <c r="R32" s="56"/>
      <c r="S32" s="56"/>
      <c r="T32" s="54">
        <f>SUM(N32:S32)</f>
        <v>589</v>
      </c>
    </row>
    <row r="33" spans="1:20" ht="12.75">
      <c r="A33" s="25" t="s">
        <v>241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4"/>
      <c r="O33" s="56"/>
      <c r="P33" s="56">
        <v>-8002</v>
      </c>
      <c r="Q33" s="56"/>
      <c r="R33" s="56"/>
      <c r="S33" s="56"/>
      <c r="T33" s="54">
        <f>SUM(N33:S33)</f>
        <v>-8002</v>
      </c>
    </row>
    <row r="34" spans="2:20" ht="12.75">
      <c r="B34" s="55"/>
      <c r="C34" s="54"/>
      <c r="D34" s="55"/>
      <c r="E34" s="54"/>
      <c r="F34" s="55"/>
      <c r="G34" s="54"/>
      <c r="H34" s="55"/>
      <c r="I34" s="54"/>
      <c r="J34" s="55"/>
      <c r="K34" s="54"/>
      <c r="L34" s="55"/>
      <c r="M34" s="54"/>
      <c r="N34" s="55"/>
      <c r="O34" s="54"/>
      <c r="P34" s="55"/>
      <c r="Q34" s="54"/>
      <c r="R34" s="55"/>
      <c r="S34" s="54"/>
      <c r="T34" s="55"/>
    </row>
    <row r="35" spans="1:20" ht="12.75">
      <c r="A35" t="s">
        <v>208</v>
      </c>
      <c r="B35" s="58">
        <f>SUM(B22:B34)</f>
        <v>320815</v>
      </c>
      <c r="C35" s="58"/>
      <c r="D35" s="58">
        <f>SUM(D22:D34)</f>
        <v>244909</v>
      </c>
      <c r="E35" s="58"/>
      <c r="F35" s="58">
        <f>SUM(F22:F34)</f>
        <v>19867</v>
      </c>
      <c r="G35" s="58"/>
      <c r="H35" s="58">
        <f>SUM(H22:H34)</f>
        <v>0</v>
      </c>
      <c r="I35" s="58"/>
      <c r="J35" s="58">
        <f>SUM(J22:J34)</f>
        <v>-329</v>
      </c>
      <c r="K35" s="58"/>
      <c r="L35" s="58">
        <f>SUM(L22:L34)</f>
        <v>-200707</v>
      </c>
      <c r="M35" s="58"/>
      <c r="N35" s="58">
        <f>SUM(N22:N34)</f>
        <v>384555</v>
      </c>
      <c r="O35" s="58"/>
      <c r="P35" s="58">
        <f>SUM(P22:P34)</f>
        <v>-8850</v>
      </c>
      <c r="Q35" s="58"/>
      <c r="R35" s="58">
        <f>SUM(R22:R34)</f>
        <v>8152</v>
      </c>
      <c r="S35" s="58"/>
      <c r="T35" s="58">
        <f>SUM(T22:T34)</f>
        <v>383857</v>
      </c>
    </row>
    <row r="36" spans="2:20" ht="12.7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2.75">
      <c r="A37" t="s">
        <v>252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>
        <f>income!B49</f>
        <v>8068</v>
      </c>
      <c r="M37" s="54"/>
      <c r="N37" s="54">
        <f>SUM(B37:L37)</f>
        <v>8068</v>
      </c>
      <c r="O37" s="54"/>
      <c r="P37" s="54"/>
      <c r="Q37" s="54"/>
      <c r="R37" s="54">
        <f>income!B51</f>
        <v>418</v>
      </c>
      <c r="S37" s="54"/>
      <c r="T37" s="54">
        <f>SUM(N37:R37)</f>
        <v>8486</v>
      </c>
    </row>
    <row r="38" spans="1:20" ht="12.75">
      <c r="A38" t="s">
        <v>264</v>
      </c>
      <c r="B38" s="54"/>
      <c r="C38" s="54"/>
      <c r="D38" s="54"/>
      <c r="E38" s="54"/>
      <c r="F38" s="54"/>
      <c r="G38" s="54"/>
      <c r="H38" s="54"/>
      <c r="I38" s="54"/>
      <c r="J38" s="54">
        <v>329</v>
      </c>
      <c r="K38" s="54"/>
      <c r="L38" s="54">
        <v>-329</v>
      </c>
      <c r="M38" s="54"/>
      <c r="N38" s="54">
        <f>SUM(B38:L38)</f>
        <v>0</v>
      </c>
      <c r="O38" s="54"/>
      <c r="P38" s="54"/>
      <c r="Q38" s="54"/>
      <c r="R38" s="54"/>
      <c r="S38" s="54"/>
      <c r="T38" s="54">
        <f>SUM(N38:R38)</f>
        <v>0</v>
      </c>
    </row>
    <row r="39" spans="1:20" ht="12.75">
      <c r="A39" t="s">
        <v>241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>
        <f>SUM(B39:L39)</f>
        <v>0</v>
      </c>
      <c r="O39" s="54"/>
      <c r="P39" s="54">
        <v>-546</v>
      </c>
      <c r="Q39" s="54"/>
      <c r="R39" s="54"/>
      <c r="S39" s="54"/>
      <c r="T39" s="54">
        <f>SUM(N39:R39)</f>
        <v>-546</v>
      </c>
    </row>
    <row r="40" spans="2:20" ht="12.7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2.75">
      <c r="A41" t="s">
        <v>263</v>
      </c>
      <c r="B41" s="57">
        <f>SUM(B35:B39)</f>
        <v>320815</v>
      </c>
      <c r="C41" s="54"/>
      <c r="D41" s="57">
        <f>SUM(D35:D39)</f>
        <v>244909</v>
      </c>
      <c r="E41" s="54"/>
      <c r="F41" s="57">
        <f>SUM(F35:F39)</f>
        <v>19867</v>
      </c>
      <c r="G41" s="54"/>
      <c r="H41" s="57">
        <f>SUM(H35:H39)</f>
        <v>0</v>
      </c>
      <c r="I41" s="54"/>
      <c r="J41" s="57">
        <f>SUM(J35:J39)</f>
        <v>0</v>
      </c>
      <c r="K41" s="54"/>
      <c r="L41" s="57">
        <f>SUM(L35:L39)</f>
        <v>-192968</v>
      </c>
      <c r="M41" s="54"/>
      <c r="N41" s="57">
        <f>SUM(N35:N39)</f>
        <v>392623</v>
      </c>
      <c r="O41" s="54"/>
      <c r="P41" s="57">
        <f>SUM(P35:P39)</f>
        <v>-9396</v>
      </c>
      <c r="Q41" s="54"/>
      <c r="R41" s="57">
        <f>SUM(R35:R39)</f>
        <v>8570</v>
      </c>
      <c r="S41" s="54"/>
      <c r="T41" s="57">
        <f>SUM(T35:T39)</f>
        <v>391797</v>
      </c>
    </row>
    <row r="42" spans="2:20" ht="12.7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2:20" ht="12.7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2:20" ht="12.7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6" ht="12.75">
      <c r="A46" s="28" t="s">
        <v>196</v>
      </c>
    </row>
    <row r="47" spans="1:12" ht="12.75">
      <c r="A47" s="29" t="s">
        <v>280</v>
      </c>
      <c r="L47" s="9"/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41">
      <selection activeCell="B47" sqref="B47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7.140625" style="0" customWidth="1"/>
    <col min="4" max="4" width="12.28125" style="0" customWidth="1"/>
    <col min="5" max="5" width="7.140625" style="0" customWidth="1"/>
    <col min="6" max="6" width="11.421875" style="0" customWidth="1"/>
  </cols>
  <sheetData>
    <row r="1" ht="12.75">
      <c r="A1" s="1" t="s">
        <v>17</v>
      </c>
    </row>
    <row r="2" ht="12.75">
      <c r="A2" s="2" t="s">
        <v>18</v>
      </c>
    </row>
    <row r="3" ht="12.75">
      <c r="A3" s="2" t="s">
        <v>19</v>
      </c>
    </row>
    <row r="4" ht="12.75">
      <c r="A4" s="11"/>
    </row>
    <row r="5" ht="12.75">
      <c r="A5" s="27" t="s">
        <v>282</v>
      </c>
    </row>
    <row r="6" ht="12.75">
      <c r="A6" s="27" t="s">
        <v>254</v>
      </c>
    </row>
    <row r="8" spans="2:6" ht="12.75">
      <c r="B8" s="5" t="s">
        <v>285</v>
      </c>
      <c r="D8" s="5" t="s">
        <v>285</v>
      </c>
      <c r="E8" s="5"/>
      <c r="F8" s="106"/>
    </row>
    <row r="9" spans="2:6" ht="12.75">
      <c r="B9" s="5" t="s">
        <v>28</v>
      </c>
      <c r="D9" s="5" t="s">
        <v>28</v>
      </c>
      <c r="E9" s="5"/>
      <c r="F9" s="106"/>
    </row>
    <row r="10" spans="2:6" ht="12.75">
      <c r="B10" s="31" t="s">
        <v>251</v>
      </c>
      <c r="D10" s="31" t="s">
        <v>255</v>
      </c>
      <c r="E10" s="31"/>
      <c r="F10" s="107"/>
    </row>
    <row r="11" spans="2:6" ht="12.75">
      <c r="B11" s="32" t="s">
        <v>20</v>
      </c>
      <c r="D11" s="32" t="s">
        <v>20</v>
      </c>
      <c r="E11" s="32"/>
      <c r="F11" s="108"/>
    </row>
    <row r="12" spans="4:6" ht="12.75">
      <c r="D12" s="5" t="s">
        <v>270</v>
      </c>
      <c r="F12" s="36"/>
    </row>
    <row r="13" ht="12.75">
      <c r="F13" s="36"/>
    </row>
    <row r="14" spans="1:6" ht="12.75">
      <c r="A14" t="s">
        <v>283</v>
      </c>
      <c r="B14" s="56"/>
      <c r="C14" s="54"/>
      <c r="D14" s="56"/>
      <c r="E14" s="26"/>
      <c r="F14" s="109"/>
    </row>
    <row r="15" spans="1:6" ht="12.75">
      <c r="A15" t="s">
        <v>284</v>
      </c>
      <c r="B15" s="56">
        <v>11542</v>
      </c>
      <c r="C15" s="54"/>
      <c r="D15" s="56">
        <v>10718</v>
      </c>
      <c r="E15" s="26"/>
      <c r="F15" s="109"/>
    </row>
    <row r="16" spans="1:6" ht="12.75">
      <c r="A16" t="s">
        <v>318</v>
      </c>
      <c r="B16" s="56">
        <v>345</v>
      </c>
      <c r="C16" s="54"/>
      <c r="D16" s="56">
        <v>5</v>
      </c>
      <c r="E16" s="26"/>
      <c r="F16" s="109"/>
    </row>
    <row r="17" spans="2:6" ht="12.75">
      <c r="B17" s="54"/>
      <c r="C17" s="54"/>
      <c r="D17" s="54"/>
      <c r="E17" s="26"/>
      <c r="F17" s="36"/>
    </row>
    <row r="18" spans="1:6" ht="12.75">
      <c r="A18" t="s">
        <v>29</v>
      </c>
      <c r="B18" s="54"/>
      <c r="C18" s="54"/>
      <c r="D18" s="54"/>
      <c r="E18" s="26"/>
      <c r="F18" s="36"/>
    </row>
    <row r="19" spans="1:6" ht="12.75">
      <c r="A19" t="s">
        <v>30</v>
      </c>
      <c r="B19" s="54">
        <v>765</v>
      </c>
      <c r="C19" s="54"/>
      <c r="D19" s="54">
        <v>1324</v>
      </c>
      <c r="E19" s="26"/>
      <c r="F19" s="36"/>
    </row>
    <row r="20" spans="1:6" ht="12.75">
      <c r="A20" t="s">
        <v>31</v>
      </c>
      <c r="B20" s="54">
        <v>-674</v>
      </c>
      <c r="C20" s="54"/>
      <c r="D20" s="54">
        <v>-888</v>
      </c>
      <c r="E20" s="26"/>
      <c r="F20" s="36"/>
    </row>
    <row r="21" spans="2:6" ht="12.75">
      <c r="B21" s="55"/>
      <c r="C21" s="54"/>
      <c r="D21" s="55"/>
      <c r="E21" s="26"/>
      <c r="F21" s="58"/>
    </row>
    <row r="22" spans="1:6" ht="12.75">
      <c r="A22" t="s">
        <v>202</v>
      </c>
      <c r="B22" s="43">
        <f>SUM(B14:B20)</f>
        <v>11978</v>
      </c>
      <c r="C22" s="54"/>
      <c r="D22" s="43">
        <f>SUM(D14:D20)</f>
        <v>11159</v>
      </c>
      <c r="E22" s="26"/>
      <c r="F22" s="43"/>
    </row>
    <row r="23" spans="2:6" ht="12.75">
      <c r="B23" s="54"/>
      <c r="C23" s="54"/>
      <c r="D23" s="54"/>
      <c r="E23" s="26"/>
      <c r="F23" s="36"/>
    </row>
    <row r="24" spans="1:6" ht="12.75">
      <c r="A24" t="s">
        <v>32</v>
      </c>
      <c r="B24" s="54"/>
      <c r="C24" s="54"/>
      <c r="D24" s="54"/>
      <c r="E24" s="26"/>
      <c r="F24" s="36"/>
    </row>
    <row r="25" spans="1:6" ht="12.75">
      <c r="A25" t="s">
        <v>33</v>
      </c>
      <c r="B25" s="54">
        <v>33844</v>
      </c>
      <c r="C25" s="54"/>
      <c r="D25" s="54">
        <v>10741</v>
      </c>
      <c r="E25" s="26"/>
      <c r="F25" s="58"/>
    </row>
    <row r="26" spans="1:6" ht="12.75">
      <c r="A26" t="s">
        <v>92</v>
      </c>
      <c r="B26" s="54">
        <v>-10919</v>
      </c>
      <c r="C26" s="54"/>
      <c r="D26" s="54">
        <v>-10924</v>
      </c>
      <c r="E26" s="26"/>
      <c r="F26" s="58"/>
    </row>
    <row r="27" spans="1:6" ht="12.75">
      <c r="A27" s="25" t="s">
        <v>91</v>
      </c>
      <c r="B27" s="54">
        <v>-246</v>
      </c>
      <c r="C27" s="54"/>
      <c r="D27" s="54">
        <v>-83</v>
      </c>
      <c r="E27" s="26"/>
      <c r="F27" s="58"/>
    </row>
    <row r="28" spans="1:6" ht="12.75">
      <c r="A28" s="25" t="s">
        <v>335</v>
      </c>
      <c r="B28" s="54">
        <v>-1418</v>
      </c>
      <c r="C28" s="54"/>
      <c r="D28" s="54">
        <v>2372</v>
      </c>
      <c r="E28" s="26"/>
      <c r="F28" s="58"/>
    </row>
    <row r="29" spans="2:6" ht="12.75">
      <c r="B29" s="54"/>
      <c r="C29" s="54"/>
      <c r="D29" s="54"/>
      <c r="E29" s="26"/>
      <c r="F29" s="58"/>
    </row>
    <row r="30" spans="1:6" ht="12.75">
      <c r="A30" t="s">
        <v>34</v>
      </c>
      <c r="B30" s="57">
        <f>SUM(B22:B28)</f>
        <v>33239</v>
      </c>
      <c r="C30" s="54"/>
      <c r="D30" s="57">
        <f>SUM(D22:D28)</f>
        <v>13265</v>
      </c>
      <c r="E30" s="26"/>
      <c r="F30" s="58"/>
    </row>
    <row r="31" spans="2:6" ht="12.75">
      <c r="B31" s="54"/>
      <c r="C31" s="54"/>
      <c r="D31" s="54"/>
      <c r="E31" s="26"/>
      <c r="F31" s="58"/>
    </row>
    <row r="32" spans="1:6" ht="12.75">
      <c r="A32" t="s">
        <v>35</v>
      </c>
      <c r="B32" s="54"/>
      <c r="C32" s="54"/>
      <c r="D32" s="54"/>
      <c r="E32" s="26"/>
      <c r="F32" s="58"/>
    </row>
    <row r="33" spans="1:6" ht="12.75">
      <c r="A33" s="25" t="s">
        <v>340</v>
      </c>
      <c r="B33" s="54">
        <v>2491</v>
      </c>
      <c r="C33" s="54"/>
      <c r="D33" s="54">
        <v>-152</v>
      </c>
      <c r="E33" s="26"/>
      <c r="F33" s="58"/>
    </row>
    <row r="34" spans="1:6" ht="12.75">
      <c r="A34" s="25" t="s">
        <v>341</v>
      </c>
      <c r="B34" s="54">
        <v>-19875</v>
      </c>
      <c r="C34" s="54"/>
      <c r="D34" s="54">
        <v>0</v>
      </c>
      <c r="E34" s="26"/>
      <c r="F34" s="58"/>
    </row>
    <row r="35" spans="1:6" ht="12.75">
      <c r="A35" s="25" t="s">
        <v>145</v>
      </c>
      <c r="B35" s="54">
        <v>606</v>
      </c>
      <c r="C35" s="54"/>
      <c r="D35" s="54">
        <v>-580</v>
      </c>
      <c r="E35" s="26"/>
      <c r="F35" s="58"/>
    </row>
    <row r="36" spans="1:6" ht="12.75">
      <c r="A36" t="s">
        <v>267</v>
      </c>
      <c r="B36" s="54">
        <v>1427</v>
      </c>
      <c r="C36" s="54"/>
      <c r="D36" s="54">
        <v>0</v>
      </c>
      <c r="E36" s="26"/>
      <c r="F36" s="58"/>
    </row>
    <row r="37" spans="1:6" ht="12.75">
      <c r="A37" s="25" t="s">
        <v>266</v>
      </c>
      <c r="B37" s="54">
        <v>1109</v>
      </c>
      <c r="C37" s="54"/>
      <c r="D37" s="54">
        <v>0</v>
      </c>
      <c r="E37" s="26"/>
      <c r="F37" s="58"/>
    </row>
    <row r="38" spans="1:6" ht="12.75">
      <c r="A38" s="25"/>
      <c r="B38" s="54"/>
      <c r="C38" s="54"/>
      <c r="D38" s="54"/>
      <c r="E38" s="26"/>
      <c r="F38" s="58"/>
    </row>
    <row r="39" spans="2:6" ht="12.75">
      <c r="B39" s="57">
        <f>SUM(B33:B38)</f>
        <v>-14242</v>
      </c>
      <c r="C39" s="54"/>
      <c r="D39" s="57">
        <f>SUM(D33:D38)</f>
        <v>-732</v>
      </c>
      <c r="E39" s="26"/>
      <c r="F39" s="58"/>
    </row>
    <row r="40" spans="2:6" ht="12.75">
      <c r="B40" s="54"/>
      <c r="C40" s="54"/>
      <c r="D40" s="54"/>
      <c r="E40" s="26"/>
      <c r="F40" s="58"/>
    </row>
    <row r="41" spans="1:6" ht="12.75">
      <c r="A41" t="s">
        <v>36</v>
      </c>
      <c r="B41" s="54"/>
      <c r="C41" s="54"/>
      <c r="D41" s="54"/>
      <c r="E41" s="26"/>
      <c r="F41" s="58"/>
    </row>
    <row r="42" spans="1:6" ht="12.75">
      <c r="A42" t="s">
        <v>37</v>
      </c>
      <c r="B42" s="54">
        <v>-2387</v>
      </c>
      <c r="C42" s="54"/>
      <c r="D42" s="54">
        <v>-3728</v>
      </c>
      <c r="E42" s="26"/>
      <c r="F42" s="58"/>
    </row>
    <row r="43" spans="1:6" ht="12.75">
      <c r="A43" s="25" t="s">
        <v>250</v>
      </c>
      <c r="B43" s="54">
        <v>-546</v>
      </c>
      <c r="C43" s="54"/>
      <c r="D43" s="54">
        <v>0</v>
      </c>
      <c r="E43" s="26"/>
      <c r="F43" s="58"/>
    </row>
    <row r="44" spans="2:6" ht="12.75">
      <c r="B44" s="54"/>
      <c r="C44" s="54"/>
      <c r="D44" s="54"/>
      <c r="E44" s="26"/>
      <c r="F44" s="58"/>
    </row>
    <row r="45" spans="2:6" ht="12.75">
      <c r="B45" s="57">
        <f>SUM(B42:B44)</f>
        <v>-2933</v>
      </c>
      <c r="C45" s="54"/>
      <c r="D45" s="57">
        <f>SUM(D42:D44)</f>
        <v>-3728</v>
      </c>
      <c r="E45" s="26"/>
      <c r="F45" s="58"/>
    </row>
    <row r="46" spans="2:6" ht="12.75">
      <c r="B46" s="54"/>
      <c r="C46" s="54"/>
      <c r="D46" s="54"/>
      <c r="E46" s="26"/>
      <c r="F46" s="58"/>
    </row>
    <row r="47" spans="1:6" ht="12.75">
      <c r="A47" t="s">
        <v>38</v>
      </c>
      <c r="B47" s="54">
        <f>+B30+B39+B45</f>
        <v>16064</v>
      </c>
      <c r="C47" s="54"/>
      <c r="D47" s="54">
        <f>+D30+D39+D45</f>
        <v>8805</v>
      </c>
      <c r="E47" s="26"/>
      <c r="F47" s="58"/>
    </row>
    <row r="48" spans="2:6" ht="12.75">
      <c r="B48" s="54"/>
      <c r="C48" s="54"/>
      <c r="D48" s="54"/>
      <c r="E48" s="26"/>
      <c r="F48" s="58"/>
    </row>
    <row r="49" spans="1:6" ht="12.75">
      <c r="A49" t="s">
        <v>136</v>
      </c>
      <c r="B49" s="54">
        <v>28789</v>
      </c>
      <c r="C49" s="54"/>
      <c r="D49" s="54">
        <v>23328</v>
      </c>
      <c r="E49" s="26"/>
      <c r="F49" s="58"/>
    </row>
    <row r="50" spans="2:6" ht="12.75">
      <c r="B50" s="54"/>
      <c r="C50" s="54"/>
      <c r="D50" s="54"/>
      <c r="E50" s="34"/>
      <c r="F50" s="58"/>
    </row>
    <row r="51" spans="1:6" ht="12.75">
      <c r="A51" t="s">
        <v>135</v>
      </c>
      <c r="B51" s="57">
        <f>+B47+B49</f>
        <v>44853</v>
      </c>
      <c r="C51" s="54"/>
      <c r="D51" s="57">
        <f>+D47+D49</f>
        <v>32133</v>
      </c>
      <c r="E51" s="34"/>
      <c r="F51" s="58"/>
    </row>
    <row r="52" spans="2:6" ht="12.75">
      <c r="B52" s="54"/>
      <c r="C52" s="54"/>
      <c r="D52" s="54"/>
      <c r="E52" s="34"/>
      <c r="F52" s="36"/>
    </row>
    <row r="53" spans="2:6" ht="12.75">
      <c r="B53" s="36"/>
      <c r="D53" s="36"/>
      <c r="F53" s="36"/>
    </row>
    <row r="54" spans="1:4" ht="12.75">
      <c r="A54" s="11" t="s">
        <v>265</v>
      </c>
      <c r="B54" s="36"/>
      <c r="D54" s="36"/>
    </row>
    <row r="55" spans="1:4" ht="12.75">
      <c r="A55" s="11"/>
      <c r="B55" s="36"/>
      <c r="D55" s="36"/>
    </row>
    <row r="56" spans="1:4" ht="12.75">
      <c r="A56" s="11" t="s">
        <v>193</v>
      </c>
      <c r="B56" s="110">
        <v>38340</v>
      </c>
      <c r="D56" s="110">
        <v>21176</v>
      </c>
    </row>
    <row r="57" spans="1:4" ht="12.75">
      <c r="A57" s="23" t="s">
        <v>194</v>
      </c>
      <c r="B57" s="110">
        <v>13257</v>
      </c>
      <c r="D57" s="110">
        <v>15235</v>
      </c>
    </row>
    <row r="58" spans="1:4" ht="12.75">
      <c r="A58" s="23" t="s">
        <v>195</v>
      </c>
      <c r="B58" s="110">
        <v>-6826</v>
      </c>
      <c r="D58" s="110">
        <v>-4278</v>
      </c>
    </row>
    <row r="59" spans="1:4" ht="12.75">
      <c r="A59" s="11"/>
      <c r="B59" s="119"/>
      <c r="D59" s="119"/>
    </row>
    <row r="60" spans="1:4" ht="12.75">
      <c r="A60" s="11"/>
      <c r="B60" s="110">
        <f>SUM(B56:B58)</f>
        <v>44771</v>
      </c>
      <c r="D60" s="110">
        <f>SUM(D56:D58)</f>
        <v>32133</v>
      </c>
    </row>
    <row r="61" spans="1:4" ht="12.75">
      <c r="A61" s="23" t="s">
        <v>249</v>
      </c>
      <c r="B61" s="110">
        <v>82</v>
      </c>
      <c r="D61" s="110">
        <v>0</v>
      </c>
    </row>
    <row r="62" spans="1:4" ht="12.75">
      <c r="A62" s="11"/>
      <c r="B62" s="111">
        <f>+B60+B61</f>
        <v>44853</v>
      </c>
      <c r="D62" s="111">
        <f>+D60+D61</f>
        <v>32133</v>
      </c>
    </row>
    <row r="63" spans="1:4" ht="12.75">
      <c r="A63" s="11"/>
      <c r="D63" s="36"/>
    </row>
    <row r="64" spans="1:4" ht="12.75">
      <c r="A64" s="11"/>
      <c r="D64" s="36"/>
    </row>
    <row r="65" spans="1:4" ht="12.75">
      <c r="A65" s="11"/>
      <c r="D65" s="36"/>
    </row>
    <row r="66" spans="1:4" ht="12.75">
      <c r="A66" s="28" t="s">
        <v>336</v>
      </c>
      <c r="D66" s="36"/>
    </row>
    <row r="67" spans="1:4" ht="12.75">
      <c r="A67" s="29" t="s">
        <v>337</v>
      </c>
      <c r="D67" s="36"/>
    </row>
    <row r="68" ht="12.75">
      <c r="A68" s="1" t="s">
        <v>338</v>
      </c>
    </row>
    <row r="69" ht="12.75">
      <c r="A69" s="29"/>
    </row>
    <row r="70" spans="5:6" ht="12.75">
      <c r="E70" s="9"/>
      <c r="F70" s="9"/>
    </row>
  </sheetData>
  <printOptions/>
  <pageMargins left="0.75" right="0.75" top="1" bottom="0.82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63"/>
  <sheetViews>
    <sheetView tabSelected="1" view="pageBreakPreview" zoomScaleSheetLayoutView="100" workbookViewId="0" topLeftCell="A185">
      <selection activeCell="B217" sqref="B217"/>
    </sheetView>
  </sheetViews>
  <sheetFormatPr defaultColWidth="9.140625" defaultRowHeight="12.75"/>
  <cols>
    <col min="1" max="1" width="4.8515625" style="54" customWidth="1"/>
    <col min="2" max="2" width="37.57421875" style="54" customWidth="1"/>
    <col min="3" max="3" width="12.140625" style="54" customWidth="1"/>
    <col min="4" max="4" width="11.00390625" style="54" customWidth="1"/>
    <col min="5" max="5" width="12.7109375" style="54" customWidth="1"/>
    <col min="6" max="6" width="12.8515625" style="54" customWidth="1"/>
    <col min="7" max="7" width="14.28125" style="54" customWidth="1"/>
    <col min="8" max="8" width="18.00390625" style="54" customWidth="1"/>
    <col min="9" max="9" width="15.140625" style="54" customWidth="1"/>
    <col min="10" max="16384" width="8.8515625" style="54" customWidth="1"/>
  </cols>
  <sheetData>
    <row r="2" ht="12.75">
      <c r="H2" s="54" t="s">
        <v>133</v>
      </c>
    </row>
    <row r="4" ht="12.75">
      <c r="A4" s="60"/>
    </row>
    <row r="5" ht="12.75">
      <c r="A5" s="59" t="s">
        <v>96</v>
      </c>
    </row>
    <row r="6" ht="12.75">
      <c r="A6" s="60" t="s">
        <v>19</v>
      </c>
    </row>
    <row r="7" ht="12.75">
      <c r="A7" s="59" t="s">
        <v>308</v>
      </c>
    </row>
    <row r="8" ht="12.75">
      <c r="A8" s="60"/>
    </row>
    <row r="10" ht="12.75">
      <c r="A10" s="59" t="s">
        <v>97</v>
      </c>
    </row>
    <row r="12" spans="1:2" ht="12.75">
      <c r="A12" s="61" t="s">
        <v>98</v>
      </c>
      <c r="B12" s="59" t="s">
        <v>79</v>
      </c>
    </row>
    <row r="13" ht="12.75">
      <c r="B13" s="54" t="s">
        <v>320</v>
      </c>
    </row>
    <row r="14" ht="12.75">
      <c r="B14" s="54" t="s">
        <v>321</v>
      </c>
    </row>
    <row r="15" ht="12.75">
      <c r="B15" s="54" t="s">
        <v>322</v>
      </c>
    </row>
    <row r="16" ht="12.75">
      <c r="B16" s="62"/>
    </row>
    <row r="17" ht="12.75">
      <c r="B17" s="62"/>
    </row>
    <row r="18" spans="1:2" ht="12.75">
      <c r="A18" s="61" t="s">
        <v>99</v>
      </c>
      <c r="B18" s="59" t="s">
        <v>149</v>
      </c>
    </row>
    <row r="19" spans="1:2" ht="12.75">
      <c r="A19" s="61"/>
      <c r="B19" s="54" t="s">
        <v>351</v>
      </c>
    </row>
    <row r="20" spans="1:2" ht="12.75">
      <c r="A20" s="61"/>
      <c r="B20" s="54" t="s">
        <v>352</v>
      </c>
    </row>
    <row r="21" spans="1:2" ht="12.75">
      <c r="A21" s="61"/>
      <c r="B21" s="59"/>
    </row>
    <row r="22" ht="12.75">
      <c r="B22" s="54" t="s">
        <v>286</v>
      </c>
    </row>
    <row r="23" ht="12.75">
      <c r="B23" s="54" t="s">
        <v>287</v>
      </c>
    </row>
    <row r="25" spans="4:5" ht="12.75">
      <c r="D25" s="139" t="s">
        <v>288</v>
      </c>
      <c r="E25" s="140"/>
    </row>
    <row r="26" spans="2:6" ht="12.75">
      <c r="B26" s="62"/>
      <c r="D26" s="63" t="s">
        <v>289</v>
      </c>
      <c r="E26" s="63" t="s">
        <v>291</v>
      </c>
      <c r="F26" s="63" t="s">
        <v>185</v>
      </c>
    </row>
    <row r="27" spans="2:6" ht="12.75">
      <c r="B27" s="62"/>
      <c r="D27" s="63" t="s">
        <v>290</v>
      </c>
      <c r="E27" s="63"/>
      <c r="F27" s="63"/>
    </row>
    <row r="28" spans="2:6" ht="12.75">
      <c r="B28" s="62"/>
      <c r="D28" s="63" t="s">
        <v>20</v>
      </c>
      <c r="E28" s="63" t="s">
        <v>20</v>
      </c>
      <c r="F28" s="63" t="s">
        <v>20</v>
      </c>
    </row>
    <row r="30" ht="12.75">
      <c r="B30" s="59" t="s">
        <v>298</v>
      </c>
    </row>
    <row r="31" spans="2:6" ht="12.75">
      <c r="B31" s="54" t="s">
        <v>21</v>
      </c>
      <c r="D31" s="54">
        <v>71757</v>
      </c>
      <c r="E31" s="54">
        <v>-1220</v>
      </c>
      <c r="F31" s="54">
        <f>SUM(D31:E31)</f>
        <v>70537</v>
      </c>
    </row>
    <row r="32" spans="2:6" ht="12.75">
      <c r="B32" s="54" t="s">
        <v>209</v>
      </c>
      <c r="D32" s="54">
        <v>-46891</v>
      </c>
      <c r="E32" s="54">
        <v>262</v>
      </c>
      <c r="F32" s="54">
        <f aca="true" t="shared" si="0" ref="F32:F42">SUM(D32:E32)</f>
        <v>-46629</v>
      </c>
    </row>
    <row r="33" spans="2:6" ht="12.75">
      <c r="B33" s="54" t="s">
        <v>211</v>
      </c>
      <c r="D33" s="54">
        <f>SUM(D31:D32)</f>
        <v>24866</v>
      </c>
      <c r="E33" s="54">
        <f>SUM(E31:E32)</f>
        <v>-958</v>
      </c>
      <c r="F33" s="54">
        <f t="shared" si="0"/>
        <v>23908</v>
      </c>
    </row>
    <row r="34" spans="2:6" ht="12.75">
      <c r="B34" s="54" t="s">
        <v>212</v>
      </c>
      <c r="D34" s="54">
        <v>600</v>
      </c>
      <c r="E34" s="54">
        <v>-153</v>
      </c>
      <c r="F34" s="54">
        <f t="shared" si="0"/>
        <v>447</v>
      </c>
    </row>
    <row r="35" spans="2:6" ht="12.75">
      <c r="B35" s="54" t="s">
        <v>220</v>
      </c>
      <c r="D35" s="54">
        <v>-3863</v>
      </c>
      <c r="E35" s="54">
        <v>385</v>
      </c>
      <c r="F35" s="54">
        <f t="shared" si="0"/>
        <v>-3478</v>
      </c>
    </row>
    <row r="36" spans="2:6" ht="12.75">
      <c r="B36" s="54" t="s">
        <v>221</v>
      </c>
      <c r="D36" s="54">
        <v>-1324</v>
      </c>
      <c r="E36" s="54">
        <v>316</v>
      </c>
      <c r="F36" s="54">
        <f t="shared" si="0"/>
        <v>-1008</v>
      </c>
    </row>
    <row r="37" spans="2:6" ht="12.75">
      <c r="B37" s="54" t="s">
        <v>152</v>
      </c>
      <c r="D37" s="54">
        <v>-4859</v>
      </c>
      <c r="E37" s="54">
        <v>405</v>
      </c>
      <c r="F37" s="54">
        <f t="shared" si="0"/>
        <v>-4454</v>
      </c>
    </row>
    <row r="38" spans="2:6" ht="12.75">
      <c r="B38" s="54" t="s">
        <v>147</v>
      </c>
      <c r="D38" s="54">
        <f>SUM(D33:D37)</f>
        <v>15420</v>
      </c>
      <c r="E38" s="54">
        <f>SUM(E33:E37)</f>
        <v>-5</v>
      </c>
      <c r="F38" s="54">
        <f t="shared" si="0"/>
        <v>15415</v>
      </c>
    </row>
    <row r="39" spans="2:6" ht="12.75">
      <c r="B39" s="54" t="s">
        <v>190</v>
      </c>
      <c r="D39" s="54">
        <v>10723</v>
      </c>
      <c r="E39" s="54">
        <v>-5</v>
      </c>
      <c r="F39" s="54">
        <f t="shared" si="0"/>
        <v>10718</v>
      </c>
    </row>
    <row r="40" spans="2:6" ht="12.75">
      <c r="B40" s="54" t="s">
        <v>293</v>
      </c>
      <c r="D40" s="54">
        <v>7116</v>
      </c>
      <c r="E40" s="54">
        <v>-5</v>
      </c>
      <c r="F40" s="54">
        <f t="shared" si="0"/>
        <v>7111</v>
      </c>
    </row>
    <row r="41" ht="12.75">
      <c r="B41" s="54" t="s">
        <v>292</v>
      </c>
    </row>
    <row r="42" spans="2:6" ht="13.5" thickBot="1">
      <c r="B42" s="54" t="s">
        <v>323</v>
      </c>
      <c r="D42" s="103">
        <v>0</v>
      </c>
      <c r="E42" s="103">
        <v>5</v>
      </c>
      <c r="F42" s="103">
        <f t="shared" si="0"/>
        <v>5</v>
      </c>
    </row>
    <row r="45" spans="1:2" ht="12.75">
      <c r="A45" s="61" t="s">
        <v>101</v>
      </c>
      <c r="B45" s="59" t="s">
        <v>100</v>
      </c>
    </row>
    <row r="46" ht="12.75">
      <c r="B46" s="54" t="s">
        <v>299</v>
      </c>
    </row>
    <row r="49" spans="1:2" ht="12.75">
      <c r="A49" s="61" t="s">
        <v>102</v>
      </c>
      <c r="B49" s="59" t="s">
        <v>44</v>
      </c>
    </row>
    <row r="50" ht="12.75">
      <c r="B50" s="54" t="s">
        <v>45</v>
      </c>
    </row>
    <row r="53" spans="1:2" ht="12.75">
      <c r="A53" s="61" t="s">
        <v>103</v>
      </c>
      <c r="B53" s="59" t="s">
        <v>43</v>
      </c>
    </row>
    <row r="54" spans="1:8" ht="12.75">
      <c r="A54" s="61"/>
      <c r="B54" s="59"/>
      <c r="F54" s="63" t="s">
        <v>295</v>
      </c>
      <c r="H54" s="63" t="s">
        <v>300</v>
      </c>
    </row>
    <row r="55" spans="5:8" ht="12.75">
      <c r="E55" s="63"/>
      <c r="F55" s="63" t="s">
        <v>296</v>
      </c>
      <c r="G55" s="64"/>
      <c r="H55" s="63" t="s">
        <v>296</v>
      </c>
    </row>
    <row r="56" spans="5:8" ht="12.75">
      <c r="E56" s="63"/>
      <c r="F56" s="92" t="s">
        <v>297</v>
      </c>
      <c r="G56" s="64"/>
      <c r="H56" s="92" t="s">
        <v>297</v>
      </c>
    </row>
    <row r="57" spans="5:8" ht="12.75">
      <c r="E57" s="63"/>
      <c r="F57" s="63" t="s">
        <v>20</v>
      </c>
      <c r="G57" s="64"/>
      <c r="H57" s="63" t="s">
        <v>20</v>
      </c>
    </row>
    <row r="58" spans="2:8" ht="12.75">
      <c r="B58" s="54" t="s">
        <v>324</v>
      </c>
      <c r="E58" s="63"/>
      <c r="F58" s="63"/>
      <c r="G58" s="64"/>
      <c r="H58" s="63"/>
    </row>
    <row r="59" spans="2:8" ht="13.5" thickBot="1">
      <c r="B59" s="54" t="s">
        <v>294</v>
      </c>
      <c r="E59" s="63"/>
      <c r="F59" s="128">
        <v>-184</v>
      </c>
      <c r="G59" s="53"/>
      <c r="H59" s="128">
        <v>-184</v>
      </c>
    </row>
    <row r="60" spans="5:8" ht="12.75">
      <c r="E60" s="63"/>
      <c r="F60" s="70"/>
      <c r="G60" s="53"/>
      <c r="H60" s="70"/>
    </row>
    <row r="61" ht="12.75">
      <c r="F61" s="58"/>
    </row>
    <row r="62" spans="1:2" ht="12.75">
      <c r="A62" s="61" t="s">
        <v>104</v>
      </c>
      <c r="B62" s="59" t="s">
        <v>46</v>
      </c>
    </row>
    <row r="63" ht="12.75">
      <c r="B63" s="54" t="s">
        <v>301</v>
      </c>
    </row>
    <row r="66" spans="1:2" ht="12.75">
      <c r="A66" s="61" t="s">
        <v>105</v>
      </c>
      <c r="B66" s="59" t="s">
        <v>47</v>
      </c>
    </row>
    <row r="67" spans="1:2" ht="12.75">
      <c r="A67" s="61"/>
      <c r="B67" s="60" t="s">
        <v>354</v>
      </c>
    </row>
    <row r="68" spans="1:2" ht="12.75">
      <c r="A68" s="61"/>
      <c r="B68" s="54" t="s">
        <v>325</v>
      </c>
    </row>
    <row r="69" spans="1:2" ht="12.75">
      <c r="A69" s="61"/>
      <c r="B69" s="54" t="s">
        <v>326</v>
      </c>
    </row>
    <row r="70" ht="12.75">
      <c r="A70" s="61"/>
    </row>
    <row r="72" spans="1:2" ht="12.75">
      <c r="A72" s="61" t="s">
        <v>106</v>
      </c>
      <c r="B72" s="59" t="s">
        <v>48</v>
      </c>
    </row>
    <row r="73" spans="1:2" ht="12.75">
      <c r="A73" s="61"/>
      <c r="B73" s="60" t="s">
        <v>302</v>
      </c>
    </row>
    <row r="79" spans="1:2" ht="12.75">
      <c r="A79" s="61" t="s">
        <v>107</v>
      </c>
      <c r="B79" s="59" t="s">
        <v>49</v>
      </c>
    </row>
    <row r="80" spans="3:8" ht="12.75">
      <c r="C80" s="139" t="s">
        <v>303</v>
      </c>
      <c r="D80" s="139"/>
      <c r="E80" s="139"/>
      <c r="F80" s="139"/>
      <c r="G80" s="139"/>
      <c r="H80" s="139"/>
    </row>
    <row r="81" spans="3:5" ht="12.75">
      <c r="C81" s="59"/>
      <c r="D81" s="59"/>
      <c r="E81" s="59"/>
    </row>
    <row r="82" spans="3:8" ht="12.75">
      <c r="C82" s="63" t="s">
        <v>137</v>
      </c>
      <c r="D82" s="63" t="s">
        <v>137</v>
      </c>
      <c r="E82" s="63" t="s">
        <v>242</v>
      </c>
      <c r="F82" s="63" t="s">
        <v>244</v>
      </c>
      <c r="G82" s="63" t="s">
        <v>139</v>
      </c>
      <c r="H82" s="63" t="s">
        <v>246</v>
      </c>
    </row>
    <row r="83" spans="2:8" ht="12.75">
      <c r="B83" s="59" t="s">
        <v>87</v>
      </c>
      <c r="C83" s="63" t="s">
        <v>138</v>
      </c>
      <c r="D83" s="63" t="s">
        <v>139</v>
      </c>
      <c r="E83" s="63" t="s">
        <v>243</v>
      </c>
      <c r="F83" s="63" t="s">
        <v>245</v>
      </c>
      <c r="G83" s="63" t="s">
        <v>144</v>
      </c>
      <c r="H83" s="63" t="s">
        <v>247</v>
      </c>
    </row>
    <row r="84" spans="3:8" ht="12.75">
      <c r="C84" s="63" t="s">
        <v>20</v>
      </c>
      <c r="D84" s="63" t="s">
        <v>20</v>
      </c>
      <c r="E84" s="63" t="s">
        <v>20</v>
      </c>
      <c r="F84" s="63" t="s">
        <v>20</v>
      </c>
      <c r="G84" s="63" t="s">
        <v>20</v>
      </c>
      <c r="H84" s="63" t="s">
        <v>20</v>
      </c>
    </row>
    <row r="85" spans="2:8" ht="12.75">
      <c r="B85"/>
      <c r="C85"/>
      <c r="D85"/>
      <c r="E85"/>
      <c r="F85"/>
      <c r="G85"/>
      <c r="H85"/>
    </row>
    <row r="86" spans="2:8" ht="12.75">
      <c r="B86" s="123" t="s">
        <v>21</v>
      </c>
      <c r="C86" s="55">
        <v>57709</v>
      </c>
      <c r="D86" s="55">
        <v>3329</v>
      </c>
      <c r="E86" s="55">
        <v>20830</v>
      </c>
      <c r="F86" s="55">
        <v>10537</v>
      </c>
      <c r="G86" s="55">
        <v>6605</v>
      </c>
      <c r="H86" s="58">
        <f>SUM(C86:G86)</f>
        <v>99010</v>
      </c>
    </row>
    <row r="87" spans="2:8" ht="12.75">
      <c r="B87" s="122" t="s">
        <v>248</v>
      </c>
      <c r="C87"/>
      <c r="D87"/>
      <c r="E87"/>
      <c r="F87"/>
      <c r="G87"/>
      <c r="H87" s="119">
        <v>-14777</v>
      </c>
    </row>
    <row r="88" spans="2:8" ht="12.75">
      <c r="B88"/>
      <c r="C88"/>
      <c r="D88"/>
      <c r="E88"/>
      <c r="F88"/>
      <c r="G88"/>
      <c r="H88" s="120">
        <f>+H86+H87</f>
        <v>84233</v>
      </c>
    </row>
    <row r="89" spans="2:8" ht="12.75">
      <c r="B89" s="25" t="s">
        <v>319</v>
      </c>
      <c r="C89"/>
      <c r="D89"/>
      <c r="E89"/>
      <c r="F89"/>
      <c r="G89"/>
      <c r="H89" s="120">
        <v>1441</v>
      </c>
    </row>
    <row r="90" spans="2:8" ht="13.5" thickBot="1">
      <c r="B90"/>
      <c r="C90"/>
      <c r="D90"/>
      <c r="E90"/>
      <c r="F90"/>
      <c r="G90"/>
      <c r="H90" s="121">
        <f>+H88+H89</f>
        <v>85674</v>
      </c>
    </row>
    <row r="91" spans="2:8" ht="12.75">
      <c r="B91"/>
      <c r="C91"/>
      <c r="D91"/>
      <c r="E91"/>
      <c r="F91"/>
      <c r="G91"/>
      <c r="H91"/>
    </row>
    <row r="92" spans="2:8" ht="12.75">
      <c r="B92" s="54" t="s">
        <v>327</v>
      </c>
      <c r="C92" s="55">
        <v>16008</v>
      </c>
      <c r="D92" s="55">
        <v>512</v>
      </c>
      <c r="E92" s="55">
        <v>1889</v>
      </c>
      <c r="F92" s="116">
        <v>257</v>
      </c>
      <c r="G92" s="55">
        <v>1072</v>
      </c>
      <c r="H92" s="58">
        <f>SUM(C92:G92)</f>
        <v>19738</v>
      </c>
    </row>
    <row r="93" spans="2:8" ht="12.75">
      <c r="B93"/>
      <c r="C93"/>
      <c r="D93"/>
      <c r="E93"/>
      <c r="F93"/>
      <c r="G93"/>
      <c r="H93" s="118"/>
    </row>
    <row r="94" spans="2:8" ht="12.75">
      <c r="B94" s="54" t="s">
        <v>88</v>
      </c>
      <c r="H94" s="117">
        <v>-4151</v>
      </c>
    </row>
    <row r="95" spans="3:8" ht="12.75">
      <c r="C95" s="58"/>
      <c r="D95" s="58"/>
      <c r="E95" s="58"/>
      <c r="H95" s="55"/>
    </row>
    <row r="96" spans="2:8" ht="12.75">
      <c r="B96" s="54" t="s">
        <v>189</v>
      </c>
      <c r="C96" s="58"/>
      <c r="D96" s="58"/>
      <c r="E96" s="58"/>
      <c r="H96" s="54">
        <f>SUM(H92:H94)</f>
        <v>15587</v>
      </c>
    </row>
    <row r="97" spans="3:5" ht="12.75">
      <c r="C97" s="58"/>
      <c r="D97" s="58"/>
      <c r="E97" s="58"/>
    </row>
    <row r="98" spans="2:8" ht="12.75">
      <c r="B98" s="54" t="s">
        <v>22</v>
      </c>
      <c r="C98" s="58"/>
      <c r="D98" s="58"/>
      <c r="E98" s="58"/>
      <c r="H98" s="117">
        <v>-4588</v>
      </c>
    </row>
    <row r="99" spans="3:5" ht="12.75">
      <c r="C99" s="58"/>
      <c r="D99" s="58"/>
      <c r="E99" s="58"/>
    </row>
    <row r="100" spans="2:8" ht="12.75">
      <c r="B100" s="11" t="s">
        <v>155</v>
      </c>
      <c r="C100" s="58"/>
      <c r="D100" s="58"/>
      <c r="E100" s="58"/>
      <c r="H100" s="54">
        <v>-184</v>
      </c>
    </row>
    <row r="101" spans="3:5" ht="12.75">
      <c r="C101" s="58"/>
      <c r="D101" s="58"/>
      <c r="E101" s="58"/>
    </row>
    <row r="102" spans="2:5" ht="12.75">
      <c r="B102" s="54" t="s">
        <v>304</v>
      </c>
      <c r="C102" s="58"/>
      <c r="D102" s="58"/>
      <c r="E102" s="58"/>
    </row>
    <row r="103" spans="2:8" ht="12.75">
      <c r="B103" s="54" t="s">
        <v>305</v>
      </c>
      <c r="C103" s="55">
        <v>200</v>
      </c>
      <c r="D103" s="55">
        <v>46</v>
      </c>
      <c r="E103" s="55"/>
      <c r="F103" s="55"/>
      <c r="G103" s="55">
        <v>481</v>
      </c>
      <c r="H103" s="54">
        <f>SUM(C103:G103)</f>
        <v>727</v>
      </c>
    </row>
    <row r="104" spans="3:8" ht="12.75">
      <c r="C104" s="58"/>
      <c r="D104" s="58"/>
      <c r="E104" s="58"/>
      <c r="H104" s="55"/>
    </row>
    <row r="105" spans="2:8" ht="12.75">
      <c r="B105" s="54" t="s">
        <v>190</v>
      </c>
      <c r="C105" s="58"/>
      <c r="D105" s="58"/>
      <c r="E105" s="58"/>
      <c r="H105" s="58">
        <f>SUM(H96:H103)</f>
        <v>11542</v>
      </c>
    </row>
    <row r="106" spans="3:8" ht="12.75">
      <c r="C106" s="58"/>
      <c r="D106" s="58"/>
      <c r="E106" s="58"/>
      <c r="H106" s="58"/>
    </row>
    <row r="107" spans="2:8" ht="12.75">
      <c r="B107" s="54" t="s">
        <v>362</v>
      </c>
      <c r="C107" s="58"/>
      <c r="D107" s="58"/>
      <c r="E107" s="58"/>
      <c r="H107" s="58">
        <v>-3401</v>
      </c>
    </row>
    <row r="108" spans="3:8" ht="12.75">
      <c r="C108" s="58"/>
      <c r="D108" s="58"/>
      <c r="E108" s="58"/>
      <c r="H108" s="55"/>
    </row>
    <row r="109" spans="2:8" ht="12.75">
      <c r="B109" s="54" t="s">
        <v>273</v>
      </c>
      <c r="C109" s="58"/>
      <c r="D109" s="58"/>
      <c r="E109" s="58"/>
      <c r="H109" s="58">
        <f>SUM(H105:H107)</f>
        <v>8141</v>
      </c>
    </row>
    <row r="110" spans="3:8" ht="12.75">
      <c r="C110" s="58"/>
      <c r="D110" s="58"/>
      <c r="E110" s="58"/>
      <c r="H110" s="58"/>
    </row>
    <row r="111" spans="2:8" ht="12.75">
      <c r="B111" s="54" t="s">
        <v>277</v>
      </c>
      <c r="C111" s="58"/>
      <c r="D111" s="58"/>
      <c r="E111" s="58"/>
      <c r="H111" s="58">
        <v>345</v>
      </c>
    </row>
    <row r="112" spans="3:8" ht="12.75">
      <c r="C112" s="58"/>
      <c r="D112" s="58"/>
      <c r="E112" s="58"/>
      <c r="H112" s="58"/>
    </row>
    <row r="113" spans="2:8" ht="13.5" thickBot="1">
      <c r="B113" s="54" t="s">
        <v>252</v>
      </c>
      <c r="C113" s="58"/>
      <c r="D113" s="58"/>
      <c r="E113" s="58"/>
      <c r="H113" s="129">
        <f>SUM(H109:H111)</f>
        <v>8486</v>
      </c>
    </row>
    <row r="114" spans="3:8" ht="13.5" thickTop="1">
      <c r="C114" s="58"/>
      <c r="D114" s="58"/>
      <c r="E114" s="58"/>
      <c r="F114" s="58"/>
      <c r="G114" s="58"/>
      <c r="H114" s="58"/>
    </row>
    <row r="115" spans="2:5" ht="12.75">
      <c r="B115" s="54" t="s">
        <v>89</v>
      </c>
      <c r="C115" s="58"/>
      <c r="D115" s="58"/>
      <c r="E115" s="58"/>
    </row>
    <row r="116" spans="2:10" ht="12.75">
      <c r="B116" s="54" t="s">
        <v>90</v>
      </c>
      <c r="C116" s="58"/>
      <c r="D116" s="58"/>
      <c r="E116" s="58"/>
      <c r="J116" s="62" t="s">
        <v>203</v>
      </c>
    </row>
    <row r="117" spans="3:5" ht="12.75">
      <c r="C117" s="58"/>
      <c r="D117" s="58"/>
      <c r="E117" s="58"/>
    </row>
    <row r="119" spans="1:2" ht="12.75">
      <c r="A119" s="61" t="s">
        <v>108</v>
      </c>
      <c r="B119" s="59" t="s">
        <v>94</v>
      </c>
    </row>
    <row r="120" ht="12.75">
      <c r="B120" s="54" t="s">
        <v>328</v>
      </c>
    </row>
    <row r="121" ht="12.75">
      <c r="B121" s="54" t="s">
        <v>329</v>
      </c>
    </row>
    <row r="122" ht="12.75">
      <c r="B122" s="54" t="s">
        <v>330</v>
      </c>
    </row>
    <row r="125" spans="1:2" ht="12.75">
      <c r="A125" s="61" t="s">
        <v>109</v>
      </c>
      <c r="B125" s="59" t="s">
        <v>50</v>
      </c>
    </row>
    <row r="126" ht="12.75">
      <c r="B126" s="54" t="s">
        <v>306</v>
      </c>
    </row>
    <row r="129" spans="1:2" ht="12.75">
      <c r="A129" s="61" t="s">
        <v>110</v>
      </c>
      <c r="B129" s="59" t="s">
        <v>51</v>
      </c>
    </row>
    <row r="130" spans="1:2" ht="12.75">
      <c r="A130" s="61"/>
      <c r="B130" s="62" t="s">
        <v>307</v>
      </c>
    </row>
    <row r="131" spans="1:2" ht="12.75">
      <c r="A131" s="61"/>
      <c r="B131" s="54" t="s">
        <v>331</v>
      </c>
    </row>
    <row r="132" ht="12.75">
      <c r="A132" s="61"/>
    </row>
    <row r="133" ht="12.75">
      <c r="A133" s="61"/>
    </row>
    <row r="134" spans="1:2" ht="12.75">
      <c r="A134" s="59" t="s">
        <v>201</v>
      </c>
      <c r="B134" s="59" t="s">
        <v>278</v>
      </c>
    </row>
    <row r="135" ht="12.75">
      <c r="A135" s="61"/>
    </row>
    <row r="136" spans="1:2" ht="12.75">
      <c r="A136" s="61"/>
      <c r="B136" s="54" t="s">
        <v>343</v>
      </c>
    </row>
    <row r="137" spans="1:2" ht="12.75">
      <c r="A137" s="61"/>
      <c r="B137" s="54" t="s">
        <v>344</v>
      </c>
    </row>
    <row r="138" spans="1:2" ht="12.75">
      <c r="A138" s="61"/>
      <c r="B138" s="54" t="s">
        <v>384</v>
      </c>
    </row>
    <row r="139" ht="12.75">
      <c r="A139" s="61"/>
    </row>
    <row r="140" spans="1:2" ht="12.75">
      <c r="A140" s="61"/>
      <c r="B140" s="54" t="s">
        <v>353</v>
      </c>
    </row>
    <row r="141" ht="12.75">
      <c r="A141" s="61"/>
    </row>
    <row r="142" spans="1:10" ht="12.75">
      <c r="A142" s="61"/>
      <c r="D142" s="138" t="s">
        <v>269</v>
      </c>
      <c r="E142" s="138"/>
      <c r="G142" s="138" t="s">
        <v>271</v>
      </c>
      <c r="H142" s="138"/>
      <c r="I142" s="131"/>
      <c r="J142" s="131"/>
    </row>
    <row r="143" spans="1:10" ht="12.75">
      <c r="A143" s="61"/>
      <c r="D143" s="40" t="s">
        <v>251</v>
      </c>
      <c r="E143" s="40" t="s">
        <v>255</v>
      </c>
      <c r="G143" s="40" t="s">
        <v>251</v>
      </c>
      <c r="H143" s="40" t="s">
        <v>255</v>
      </c>
      <c r="I143" s="5"/>
      <c r="J143" s="40"/>
    </row>
    <row r="144" spans="1:10" ht="12.75">
      <c r="A144" s="61"/>
      <c r="D144" s="5" t="s">
        <v>20</v>
      </c>
      <c r="E144" s="5" t="s">
        <v>20</v>
      </c>
      <c r="G144" s="5" t="s">
        <v>20</v>
      </c>
      <c r="H144" s="5" t="s">
        <v>20</v>
      </c>
      <c r="I144" s="5"/>
      <c r="J144" s="5"/>
    </row>
    <row r="145" spans="1:10" ht="12.75">
      <c r="A145" s="61"/>
      <c r="D145" s="5"/>
      <c r="E145" s="5"/>
      <c r="G145" s="5"/>
      <c r="H145" s="5"/>
      <c r="I145" s="5"/>
      <c r="J145" s="5"/>
    </row>
    <row r="146" spans="1:10" ht="13.5" thickBot="1">
      <c r="A146" s="61"/>
      <c r="B146" s="54" t="s">
        <v>21</v>
      </c>
      <c r="D146" s="133">
        <v>1441</v>
      </c>
      <c r="E146" s="133">
        <v>1220</v>
      </c>
      <c r="G146" s="133">
        <v>1441</v>
      </c>
      <c r="H146" s="133">
        <v>1220</v>
      </c>
      <c r="I146" s="5"/>
      <c r="J146" s="5"/>
    </row>
    <row r="147" spans="1:10" ht="12.75">
      <c r="A147" s="61"/>
      <c r="B147" s="54" t="s">
        <v>190</v>
      </c>
      <c r="D147" s="132">
        <v>345</v>
      </c>
      <c r="E147" s="132">
        <v>5</v>
      </c>
      <c r="G147" s="132">
        <v>345</v>
      </c>
      <c r="H147" s="132">
        <v>5</v>
      </c>
      <c r="I147" s="5"/>
      <c r="J147" s="5"/>
    </row>
    <row r="148" spans="1:10" ht="12.75">
      <c r="A148" s="61"/>
      <c r="B148" s="54" t="s">
        <v>23</v>
      </c>
      <c r="D148" s="134">
        <v>0</v>
      </c>
      <c r="E148" s="134">
        <v>0</v>
      </c>
      <c r="G148" s="134">
        <v>0</v>
      </c>
      <c r="H148" s="134">
        <v>0</v>
      </c>
      <c r="I148" s="5"/>
      <c r="J148" s="5"/>
    </row>
    <row r="149" spans="1:10" ht="13.5" thickBot="1">
      <c r="A149" s="61"/>
      <c r="B149" s="54" t="s">
        <v>345</v>
      </c>
      <c r="D149" s="135">
        <f>SUM(D147:D148)</f>
        <v>345</v>
      </c>
      <c r="E149" s="135">
        <f>SUM(E147:E148)</f>
        <v>5</v>
      </c>
      <c r="G149" s="135">
        <f>SUM(G147:G148)</f>
        <v>345</v>
      </c>
      <c r="H149" s="135">
        <f>SUM(H147:H148)</f>
        <v>5</v>
      </c>
      <c r="I149" s="5"/>
      <c r="J149" s="5"/>
    </row>
    <row r="150" spans="1:10" ht="13.5" thickTop="1">
      <c r="A150" s="61"/>
      <c r="E150" s="132"/>
      <c r="F150" s="132"/>
      <c r="G150" s="132"/>
      <c r="H150" s="132"/>
      <c r="I150" s="5"/>
      <c r="J150" s="5"/>
    </row>
    <row r="151" spans="1:8" ht="12.75">
      <c r="A151" s="61"/>
      <c r="B151" s="54" t="s">
        <v>346</v>
      </c>
      <c r="E151" s="132"/>
      <c r="F151" s="132"/>
      <c r="G151" s="134">
        <v>0</v>
      </c>
      <c r="H151" s="132">
        <v>-9</v>
      </c>
    </row>
    <row r="152" spans="1:8" ht="12.75">
      <c r="A152" s="61"/>
      <c r="B152" s="54" t="s">
        <v>347</v>
      </c>
      <c r="E152" s="132"/>
      <c r="F152" s="132"/>
      <c r="G152" s="134">
        <v>0</v>
      </c>
      <c r="H152" s="132">
        <v>-3</v>
      </c>
    </row>
    <row r="153" spans="1:8" ht="12.75">
      <c r="A153" s="61"/>
      <c r="B153" s="54" t="s">
        <v>348</v>
      </c>
      <c r="E153" s="132"/>
      <c r="F153" s="132"/>
      <c r="G153" s="134">
        <v>0</v>
      </c>
      <c r="H153" s="134">
        <v>0</v>
      </c>
    </row>
    <row r="154" spans="1:8" ht="13.5" thickBot="1">
      <c r="A154" s="61"/>
      <c r="B154" s="54" t="s">
        <v>349</v>
      </c>
      <c r="D154" s="58"/>
      <c r="E154" s="136"/>
      <c r="F154" s="132"/>
      <c r="G154" s="137">
        <f>SUM(G151:G153)</f>
        <v>0</v>
      </c>
      <c r="H154" s="135">
        <f>SUM(H151:H153)</f>
        <v>-12</v>
      </c>
    </row>
    <row r="155" spans="1:8" ht="13.5" thickTop="1">
      <c r="A155" s="61"/>
      <c r="E155" s="132"/>
      <c r="F155" s="132"/>
      <c r="G155" s="132"/>
      <c r="H155" s="132"/>
    </row>
    <row r="156" spans="5:8" ht="12.75">
      <c r="E156" s="132"/>
      <c r="F156" s="132"/>
      <c r="G156" s="132"/>
      <c r="H156" s="132"/>
    </row>
    <row r="157" spans="1:2" ht="12.75">
      <c r="A157" s="61" t="s">
        <v>350</v>
      </c>
      <c r="B157" s="59" t="s">
        <v>52</v>
      </c>
    </row>
    <row r="158" ht="12.75">
      <c r="B158" s="54" t="s">
        <v>332</v>
      </c>
    </row>
    <row r="159" ht="12.75">
      <c r="B159" s="54" t="s">
        <v>317</v>
      </c>
    </row>
    <row r="165" ht="12.75">
      <c r="A165" s="59" t="s">
        <v>132</v>
      </c>
    </row>
    <row r="166" ht="12.75">
      <c r="A166" s="59" t="s">
        <v>111</v>
      </c>
    </row>
    <row r="168" spans="1:2" ht="12.75">
      <c r="A168" s="61" t="s">
        <v>112</v>
      </c>
      <c r="B168" s="59" t="s">
        <v>53</v>
      </c>
    </row>
    <row r="169" spans="2:8" ht="12.75">
      <c r="B169" s="98" t="s">
        <v>315</v>
      </c>
      <c r="C169" s="97"/>
      <c r="D169" s="97"/>
      <c r="E169" s="97"/>
      <c r="F169" s="97"/>
      <c r="G169" s="97"/>
      <c r="H169" s="97"/>
    </row>
    <row r="170" spans="2:8" ht="12.75">
      <c r="B170" s="99" t="s">
        <v>359</v>
      </c>
      <c r="C170" s="97"/>
      <c r="D170" s="97"/>
      <c r="E170" s="97"/>
      <c r="F170" s="97"/>
      <c r="G170" s="97"/>
      <c r="H170" s="97"/>
    </row>
    <row r="171" spans="2:8" ht="12.75">
      <c r="B171" s="99" t="s">
        <v>316</v>
      </c>
      <c r="C171" s="97"/>
      <c r="D171" s="97"/>
      <c r="E171" s="97"/>
      <c r="F171" s="97"/>
      <c r="G171" s="97"/>
      <c r="H171" s="97"/>
    </row>
    <row r="172" spans="3:8" ht="12.75">
      <c r="C172" s="97"/>
      <c r="D172" s="97"/>
      <c r="E172" s="97"/>
      <c r="F172" s="97"/>
      <c r="G172" s="97"/>
      <c r="H172" s="97"/>
    </row>
    <row r="174" spans="1:2" ht="12.75">
      <c r="A174" s="61" t="s">
        <v>113</v>
      </c>
      <c r="B174" s="59" t="s">
        <v>130</v>
      </c>
    </row>
    <row r="175" ht="12.75">
      <c r="B175" s="54" t="s">
        <v>363</v>
      </c>
    </row>
    <row r="176" ht="12.75">
      <c r="B176" s="54" t="s">
        <v>364</v>
      </c>
    </row>
    <row r="177" ht="12.75">
      <c r="B177" s="54" t="s">
        <v>357</v>
      </c>
    </row>
    <row r="178" ht="12.75">
      <c r="B178" s="62"/>
    </row>
    <row r="180" spans="1:2" ht="12.75">
      <c r="A180" s="61" t="s">
        <v>115</v>
      </c>
      <c r="B180" s="59" t="s">
        <v>309</v>
      </c>
    </row>
    <row r="181" ht="12.75">
      <c r="B181" s="54" t="s">
        <v>7</v>
      </c>
    </row>
    <row r="182" ht="12.75">
      <c r="B182" s="54" t="s">
        <v>8</v>
      </c>
    </row>
    <row r="185" spans="1:2" ht="12.75">
      <c r="A185" s="61" t="s">
        <v>116</v>
      </c>
      <c r="B185" s="59" t="s">
        <v>54</v>
      </c>
    </row>
    <row r="186" spans="2:10" ht="12.75">
      <c r="B186" s="54" t="s">
        <v>134</v>
      </c>
      <c r="J186" s="62" t="s">
        <v>203</v>
      </c>
    </row>
    <row r="187" ht="12.75">
      <c r="J187" s="62"/>
    </row>
    <row r="188" ht="12.75">
      <c r="J188" s="62"/>
    </row>
    <row r="189" spans="1:10" ht="12.75">
      <c r="A189" s="61" t="s">
        <v>117</v>
      </c>
      <c r="B189" s="59" t="s">
        <v>23</v>
      </c>
      <c r="J189" s="62"/>
    </row>
    <row r="190" spans="2:10" ht="12.75">
      <c r="B190" s="54" t="s">
        <v>55</v>
      </c>
      <c r="J190" s="62"/>
    </row>
    <row r="191" spans="6:10" ht="12.75">
      <c r="F191" s="63" t="s">
        <v>295</v>
      </c>
      <c r="H191" s="63" t="s">
        <v>300</v>
      </c>
      <c r="J191" s="62"/>
    </row>
    <row r="192" spans="4:10" ht="12.75">
      <c r="D192" s="58"/>
      <c r="E192" s="64"/>
      <c r="F192" s="63" t="s">
        <v>296</v>
      </c>
      <c r="G192" s="64"/>
      <c r="H192" s="63" t="s">
        <v>296</v>
      </c>
      <c r="J192" s="62"/>
    </row>
    <row r="193" spans="4:10" ht="12.75">
      <c r="D193" s="58"/>
      <c r="E193" s="64"/>
      <c r="F193" s="92" t="s">
        <v>297</v>
      </c>
      <c r="G193" s="64"/>
      <c r="H193" s="92" t="s">
        <v>297</v>
      </c>
      <c r="J193" s="62"/>
    </row>
    <row r="194" spans="4:10" ht="12.75">
      <c r="D194" s="58"/>
      <c r="E194" s="64"/>
      <c r="F194" s="63" t="s">
        <v>20</v>
      </c>
      <c r="G194" s="64"/>
      <c r="H194" s="63" t="s">
        <v>20</v>
      </c>
      <c r="J194" s="62"/>
    </row>
    <row r="195" spans="4:10" ht="12.75">
      <c r="D195" s="58"/>
      <c r="E195" s="58"/>
      <c r="J195" s="62"/>
    </row>
    <row r="196" spans="2:10" ht="12.75">
      <c r="B196" s="54" t="s">
        <v>146</v>
      </c>
      <c r="D196" s="58"/>
      <c r="E196" s="58"/>
      <c r="F196" s="58">
        <v>3457</v>
      </c>
      <c r="G196" s="58"/>
      <c r="H196" s="58">
        <v>3457</v>
      </c>
      <c r="J196" s="62"/>
    </row>
    <row r="197" spans="2:10" ht="12.75">
      <c r="B197" s="54" t="s">
        <v>16</v>
      </c>
      <c r="D197" s="58"/>
      <c r="E197" s="58"/>
      <c r="F197" s="58">
        <v>35</v>
      </c>
      <c r="H197" s="58">
        <v>35</v>
      </c>
      <c r="J197" s="62"/>
    </row>
    <row r="198" spans="2:10" ht="12.75">
      <c r="B198" s="62" t="s">
        <v>83</v>
      </c>
      <c r="D198" s="58"/>
      <c r="E198" s="58"/>
      <c r="F198" s="58">
        <v>-91</v>
      </c>
      <c r="H198" s="58">
        <v>-91</v>
      </c>
      <c r="J198" s="62"/>
    </row>
    <row r="199" spans="2:10" ht="12.75">
      <c r="B199" s="62"/>
      <c r="D199" s="58"/>
      <c r="E199" s="58"/>
      <c r="F199" s="57">
        <f>SUM(F196:F198)</f>
        <v>3401</v>
      </c>
      <c r="H199" s="57">
        <f>SUM(H196:H198)</f>
        <v>3401</v>
      </c>
      <c r="J199" s="62"/>
    </row>
    <row r="200" spans="7:10" ht="12.75">
      <c r="G200" s="58"/>
      <c r="H200" s="58"/>
      <c r="J200" s="62"/>
    </row>
    <row r="201" spans="2:10" ht="12.75">
      <c r="B201" s="54" t="s">
        <v>358</v>
      </c>
      <c r="G201" s="58"/>
      <c r="J201" s="62"/>
    </row>
    <row r="202" spans="2:10" ht="12.75">
      <c r="B202" s="54" t="s">
        <v>365</v>
      </c>
      <c r="G202" s="58"/>
      <c r="J202" s="62"/>
    </row>
    <row r="203" spans="2:10" ht="12.75">
      <c r="B203" s="62"/>
      <c r="G203" s="58"/>
      <c r="J203" s="62"/>
    </row>
    <row r="205" spans="1:2" ht="12.75">
      <c r="A205" s="61" t="s">
        <v>118</v>
      </c>
      <c r="B205" s="59" t="s">
        <v>114</v>
      </c>
    </row>
    <row r="206" ht="12.75">
      <c r="B206" s="54" t="s">
        <v>366</v>
      </c>
    </row>
    <row r="207" ht="12.75">
      <c r="B207" s="62" t="s">
        <v>206</v>
      </c>
    </row>
    <row r="208" ht="12.75">
      <c r="B208" s="62"/>
    </row>
    <row r="209" ht="12.75">
      <c r="B209" s="62"/>
    </row>
    <row r="210" spans="1:2" ht="12.75">
      <c r="A210" s="61" t="s">
        <v>119</v>
      </c>
      <c r="B210" s="59" t="s">
        <v>56</v>
      </c>
    </row>
    <row r="211" spans="2:7" ht="12.75">
      <c r="B211" s="65" t="s">
        <v>57</v>
      </c>
      <c r="C211" s="65"/>
      <c r="D211" s="65"/>
      <c r="E211" s="66"/>
      <c r="F211" s="65"/>
      <c r="G211" s="65"/>
    </row>
    <row r="212" spans="2:8" ht="12.75">
      <c r="B212" s="65"/>
      <c r="C212" s="65"/>
      <c r="D212" s="65"/>
      <c r="E212" s="66"/>
      <c r="F212" s="63" t="s">
        <v>295</v>
      </c>
      <c r="H212" s="63" t="s">
        <v>300</v>
      </c>
    </row>
    <row r="213" spans="2:8" ht="12.75">
      <c r="B213" s="65"/>
      <c r="C213" s="65"/>
      <c r="D213" s="65"/>
      <c r="E213" s="64"/>
      <c r="F213" s="63" t="s">
        <v>296</v>
      </c>
      <c r="G213" s="64"/>
      <c r="H213" s="63" t="s">
        <v>296</v>
      </c>
    </row>
    <row r="214" spans="2:8" ht="12.75">
      <c r="B214" s="60"/>
      <c r="C214" s="60"/>
      <c r="D214" s="67"/>
      <c r="E214" s="68"/>
      <c r="F214" s="92" t="s">
        <v>297</v>
      </c>
      <c r="G214" s="64"/>
      <c r="H214" s="92" t="s">
        <v>297</v>
      </c>
    </row>
    <row r="215" spans="2:8" ht="12.75">
      <c r="B215" s="60"/>
      <c r="C215" s="60"/>
      <c r="D215" s="59"/>
      <c r="E215" s="68"/>
      <c r="F215" s="69" t="s">
        <v>20</v>
      </c>
      <c r="G215" s="68"/>
      <c r="H215" s="69" t="s">
        <v>20</v>
      </c>
    </row>
    <row r="216" spans="2:8" ht="12.75">
      <c r="B216" s="60"/>
      <c r="C216" s="60"/>
      <c r="D216" s="60"/>
      <c r="E216" s="53"/>
      <c r="F216" s="70"/>
      <c r="G216" s="53"/>
      <c r="H216" s="70"/>
    </row>
    <row r="217" spans="2:8" ht="13.5" thickBot="1">
      <c r="B217" s="60" t="s">
        <v>58</v>
      </c>
      <c r="C217" s="60"/>
      <c r="D217" s="60"/>
      <c r="E217" s="44"/>
      <c r="F217" s="71">
        <v>387</v>
      </c>
      <c r="G217" s="44"/>
      <c r="H217" s="71">
        <v>387</v>
      </c>
    </row>
    <row r="218" spans="2:8" ht="13.5" thickBot="1">
      <c r="B218" s="72" t="s">
        <v>59</v>
      </c>
      <c r="C218" s="65"/>
      <c r="D218" s="65"/>
      <c r="E218" s="73"/>
      <c r="F218" s="74">
        <v>961</v>
      </c>
      <c r="G218" s="73"/>
      <c r="H218" s="74">
        <v>961</v>
      </c>
    </row>
    <row r="219" spans="2:8" ht="13.5" thickBot="1">
      <c r="B219" s="72" t="s">
        <v>188</v>
      </c>
      <c r="C219" s="65"/>
      <c r="D219" s="65"/>
      <c r="E219" s="75"/>
      <c r="F219" s="76">
        <v>331</v>
      </c>
      <c r="G219" s="42"/>
      <c r="H219" s="76">
        <v>331</v>
      </c>
    </row>
    <row r="220" spans="2:8" ht="12.75">
      <c r="B220" s="65"/>
      <c r="C220" s="65"/>
      <c r="D220" s="65"/>
      <c r="E220" s="77"/>
      <c r="F220" s="50"/>
      <c r="G220" s="50"/>
      <c r="H220" s="65"/>
    </row>
    <row r="221" spans="2:7" ht="12.75">
      <c r="B221" s="65"/>
      <c r="C221" s="65"/>
      <c r="D221" s="65"/>
      <c r="E221" s="78"/>
      <c r="F221" s="65"/>
      <c r="G221" s="50"/>
    </row>
    <row r="222" spans="2:7" ht="12.75">
      <c r="B222" s="60" t="s">
        <v>310</v>
      </c>
      <c r="C222" s="60"/>
      <c r="D222" s="60"/>
      <c r="E222" s="70"/>
      <c r="F222" s="79"/>
      <c r="G222" s="60"/>
    </row>
    <row r="223" spans="2:7" ht="12.75">
      <c r="B223" s="65"/>
      <c r="C223" s="80" t="s">
        <v>60</v>
      </c>
      <c r="D223" s="80"/>
      <c r="E223" s="80" t="s">
        <v>61</v>
      </c>
      <c r="F223" s="78"/>
      <c r="G223" s="80" t="s">
        <v>62</v>
      </c>
    </row>
    <row r="224" spans="2:7" ht="12.75">
      <c r="B224" s="65"/>
      <c r="C224" s="80" t="s">
        <v>63</v>
      </c>
      <c r="D224" s="80"/>
      <c r="E224" s="80" t="s">
        <v>64</v>
      </c>
      <c r="F224" s="78"/>
      <c r="G224" s="80" t="s">
        <v>64</v>
      </c>
    </row>
    <row r="225" spans="2:7" ht="12.75">
      <c r="B225" s="60"/>
      <c r="C225" s="63" t="s">
        <v>20</v>
      </c>
      <c r="D225" s="60"/>
      <c r="E225" s="63" t="s">
        <v>20</v>
      </c>
      <c r="F225" s="65"/>
      <c r="G225" s="63" t="s">
        <v>20</v>
      </c>
    </row>
    <row r="226" spans="2:7" ht="12.75">
      <c r="B226" s="60" t="s">
        <v>65</v>
      </c>
      <c r="C226" s="60"/>
      <c r="D226" s="60"/>
      <c r="E226" s="70"/>
      <c r="F226" s="65"/>
      <c r="G226" s="81"/>
    </row>
    <row r="227" spans="2:7" ht="12.75">
      <c r="B227" s="60" t="s">
        <v>204</v>
      </c>
      <c r="C227" s="81">
        <v>121042</v>
      </c>
      <c r="D227" s="60"/>
      <c r="E227" s="82">
        <v>35704</v>
      </c>
      <c r="F227" s="65"/>
      <c r="G227" s="47">
        <v>49517</v>
      </c>
    </row>
    <row r="228" spans="2:7" ht="12.75">
      <c r="B228" s="65" t="s">
        <v>66</v>
      </c>
      <c r="C228" s="83">
        <v>6284</v>
      </c>
      <c r="D228" s="60"/>
      <c r="E228" s="84">
        <v>5331</v>
      </c>
      <c r="F228" s="65"/>
      <c r="G228" s="83">
        <v>6395</v>
      </c>
    </row>
    <row r="229" spans="2:7" ht="13.5" thickBot="1">
      <c r="B229" s="65" t="s">
        <v>67</v>
      </c>
      <c r="C229" s="85">
        <f>C227+C228</f>
        <v>127326</v>
      </c>
      <c r="D229" s="60"/>
      <c r="E229" s="86">
        <f>E227+E228</f>
        <v>41035</v>
      </c>
      <c r="F229" s="65"/>
      <c r="G229" s="85">
        <f>G227+G228</f>
        <v>55912</v>
      </c>
    </row>
    <row r="230" spans="2:7" ht="12.75">
      <c r="B230" s="65"/>
      <c r="C230" s="87"/>
      <c r="D230" s="60"/>
      <c r="E230" s="88"/>
      <c r="F230" s="65"/>
      <c r="G230" s="87"/>
    </row>
    <row r="231" spans="2:7" ht="12.75">
      <c r="B231" s="65"/>
      <c r="C231" s="87"/>
      <c r="D231" s="60"/>
      <c r="E231" s="88"/>
      <c r="F231" s="65"/>
      <c r="G231" s="87"/>
    </row>
    <row r="232" spans="2:7" ht="12.75">
      <c r="B232" s="65"/>
      <c r="C232" s="87"/>
      <c r="D232" s="60"/>
      <c r="E232" s="88"/>
      <c r="F232" s="65"/>
      <c r="G232" s="87"/>
    </row>
    <row r="233" spans="2:7" ht="12.75">
      <c r="B233" s="65"/>
      <c r="C233" s="87"/>
      <c r="D233" s="60"/>
      <c r="E233" s="88"/>
      <c r="F233" s="65"/>
      <c r="G233" s="87"/>
    </row>
    <row r="234" spans="2:7" ht="12.75">
      <c r="B234" s="65"/>
      <c r="C234" s="87"/>
      <c r="D234" s="60"/>
      <c r="E234" s="88"/>
      <c r="F234" s="65"/>
      <c r="G234" s="87"/>
    </row>
    <row r="235" spans="2:7" ht="12.75">
      <c r="B235" s="65"/>
      <c r="C235" s="87"/>
      <c r="D235" s="60"/>
      <c r="E235" s="88"/>
      <c r="F235" s="65"/>
      <c r="G235" s="87"/>
    </row>
    <row r="236" spans="1:2" ht="12.75">
      <c r="A236" s="61" t="s">
        <v>120</v>
      </c>
      <c r="B236" s="59" t="s">
        <v>68</v>
      </c>
    </row>
    <row r="237" spans="2:10" ht="12.75">
      <c r="B237" s="62"/>
      <c r="J237" s="62"/>
    </row>
    <row r="238" spans="2:10" ht="12.75">
      <c r="B238" s="54" t="s">
        <v>367</v>
      </c>
      <c r="J238" s="62"/>
    </row>
    <row r="239" spans="2:10" ht="12.75">
      <c r="B239" s="54" t="s">
        <v>368</v>
      </c>
      <c r="J239" s="62"/>
    </row>
    <row r="240" spans="2:10" ht="12.75">
      <c r="B240" s="54" t="s">
        <v>369</v>
      </c>
      <c r="J240" s="62"/>
    </row>
    <row r="241" spans="2:10" ht="12.75">
      <c r="B241" s="54" t="s">
        <v>370</v>
      </c>
      <c r="J241" s="62"/>
    </row>
    <row r="242" spans="2:10" ht="12.75">
      <c r="B242" s="54" t="s">
        <v>371</v>
      </c>
      <c r="J242" s="62"/>
    </row>
    <row r="243" ht="12.75">
      <c r="J243" s="62"/>
    </row>
    <row r="244" spans="2:10" ht="12.75">
      <c r="B244" s="54" t="s">
        <v>372</v>
      </c>
      <c r="J244" s="62"/>
    </row>
    <row r="245" spans="2:10" ht="12.75">
      <c r="B245" s="54" t="s">
        <v>373</v>
      </c>
      <c r="J245" s="62"/>
    </row>
    <row r="246" ht="12.75">
      <c r="J246" s="62"/>
    </row>
    <row r="247" spans="2:10" ht="12.75">
      <c r="B247" s="54" t="s">
        <v>374</v>
      </c>
      <c r="J247" s="62"/>
    </row>
    <row r="248" spans="2:10" ht="12.75">
      <c r="B248" s="54" t="s">
        <v>375</v>
      </c>
      <c r="J248" s="62"/>
    </row>
    <row r="249" spans="2:10" ht="12.75">
      <c r="B249" s="54" t="s">
        <v>376</v>
      </c>
      <c r="J249" s="62"/>
    </row>
    <row r="250" ht="12.75">
      <c r="J250" s="62"/>
    </row>
    <row r="251" spans="2:10" ht="12.75">
      <c r="B251" s="54" t="s">
        <v>377</v>
      </c>
      <c r="J251" s="62"/>
    </row>
    <row r="252" spans="2:10" ht="12.75">
      <c r="B252" s="54" t="s">
        <v>385</v>
      </c>
      <c r="J252" s="62"/>
    </row>
    <row r="253" ht="12.75">
      <c r="J253" s="62"/>
    </row>
    <row r="254" spans="2:10" ht="12.75">
      <c r="B254" s="54" t="s">
        <v>378</v>
      </c>
      <c r="J254" s="62"/>
    </row>
    <row r="255" spans="2:10" ht="12.75">
      <c r="B255" s="54" t="s">
        <v>360</v>
      </c>
      <c r="J255" s="62"/>
    </row>
    <row r="256" spans="2:10" ht="12.75">
      <c r="B256" s="54" t="s">
        <v>361</v>
      </c>
      <c r="J256" s="62"/>
    </row>
    <row r="257" ht="12.75">
      <c r="B257" s="62"/>
    </row>
    <row r="258" ht="12.75">
      <c r="B258" s="62" t="s">
        <v>379</v>
      </c>
    </row>
    <row r="259" ht="12.75">
      <c r="B259" s="62" t="s">
        <v>218</v>
      </c>
    </row>
    <row r="260" ht="12.75">
      <c r="B260" s="62"/>
    </row>
    <row r="261" ht="12.75">
      <c r="B261" s="62" t="s">
        <v>215</v>
      </c>
    </row>
    <row r="262" ht="12.75">
      <c r="B262" s="62" t="s">
        <v>216</v>
      </c>
    </row>
    <row r="263" ht="12.75">
      <c r="B263" s="62" t="s">
        <v>312</v>
      </c>
    </row>
    <row r="264" ht="12.75">
      <c r="B264" s="62"/>
    </row>
    <row r="265" ht="12.75">
      <c r="B265" s="62" t="s">
        <v>217</v>
      </c>
    </row>
    <row r="266" ht="12.75">
      <c r="B266" s="62" t="s">
        <v>219</v>
      </c>
    </row>
    <row r="267" ht="12.75">
      <c r="B267" s="62" t="s">
        <v>313</v>
      </c>
    </row>
    <row r="268" ht="12.75">
      <c r="B268" s="62"/>
    </row>
    <row r="269" ht="12.75">
      <c r="B269" s="54" t="s">
        <v>356</v>
      </c>
    </row>
    <row r="270" ht="12.75">
      <c r="B270" s="54" t="s">
        <v>355</v>
      </c>
    </row>
    <row r="272" ht="12.75">
      <c r="B272" s="54" t="s">
        <v>380</v>
      </c>
    </row>
    <row r="273" ht="12.75">
      <c r="B273" s="54" t="s">
        <v>311</v>
      </c>
    </row>
    <row r="275" ht="12.75">
      <c r="B275" s="54" t="s">
        <v>381</v>
      </c>
    </row>
    <row r="276" ht="12.75">
      <c r="B276" s="54" t="s">
        <v>5</v>
      </c>
    </row>
    <row r="277" ht="12.75">
      <c r="B277" s="54" t="s">
        <v>6</v>
      </c>
    </row>
    <row r="278" ht="12.75">
      <c r="B278" s="62"/>
    </row>
    <row r="279" ht="12.75">
      <c r="B279" s="54" t="s">
        <v>382</v>
      </c>
    </row>
    <row r="280" ht="12.75">
      <c r="B280" s="54" t="s">
        <v>0</v>
      </c>
    </row>
    <row r="281" ht="12.75">
      <c r="B281" s="54" t="s">
        <v>1</v>
      </c>
    </row>
    <row r="282" ht="12.75">
      <c r="B282" s="54" t="s">
        <v>2</v>
      </c>
    </row>
    <row r="283" ht="12.75">
      <c r="B283" s="54" t="s">
        <v>3</v>
      </c>
    </row>
    <row r="284" ht="12.75">
      <c r="B284" s="54" t="s">
        <v>4</v>
      </c>
    </row>
    <row r="286" ht="12.75">
      <c r="B286" s="54" t="s">
        <v>383</v>
      </c>
    </row>
    <row r="287" ht="12.75">
      <c r="B287" s="54" t="s">
        <v>14</v>
      </c>
    </row>
    <row r="288" ht="12.75">
      <c r="B288" s="54" t="s">
        <v>15</v>
      </c>
    </row>
    <row r="291" spans="1:2" ht="12.75">
      <c r="A291" s="61" t="s">
        <v>121</v>
      </c>
      <c r="B291" s="59" t="s">
        <v>69</v>
      </c>
    </row>
    <row r="292" ht="12.75">
      <c r="B292" s="65" t="s">
        <v>13</v>
      </c>
    </row>
    <row r="293" spans="1:7" ht="12.75">
      <c r="A293" s="61"/>
      <c r="B293" s="60"/>
      <c r="C293" s="60"/>
      <c r="D293" s="60"/>
      <c r="E293" s="70"/>
      <c r="F293" s="65"/>
      <c r="G293" s="60"/>
    </row>
    <row r="294" spans="1:7" ht="12.75">
      <c r="A294" s="60"/>
      <c r="B294" s="60"/>
      <c r="C294" s="60"/>
      <c r="D294" s="60"/>
      <c r="E294" s="63"/>
      <c r="F294" s="67"/>
      <c r="G294" s="69" t="s">
        <v>20</v>
      </c>
    </row>
    <row r="295" spans="1:7" ht="12.75">
      <c r="A295" s="60"/>
      <c r="B295" s="60" t="s">
        <v>126</v>
      </c>
      <c r="C295" s="60"/>
      <c r="D295" s="60"/>
      <c r="E295" s="70"/>
      <c r="F295" s="65"/>
      <c r="G295" s="60"/>
    </row>
    <row r="296" spans="1:7" ht="12.75">
      <c r="A296" s="60"/>
      <c r="B296" s="60" t="s">
        <v>125</v>
      </c>
      <c r="C296" s="60"/>
      <c r="D296" s="60"/>
      <c r="E296" s="52"/>
      <c r="F296" s="65"/>
      <c r="G296" s="47">
        <v>116270</v>
      </c>
    </row>
    <row r="297" spans="1:7" ht="12.75">
      <c r="A297" s="60"/>
      <c r="B297" s="60" t="s">
        <v>127</v>
      </c>
      <c r="C297" s="60"/>
      <c r="D297" s="60"/>
      <c r="E297" s="52"/>
      <c r="F297" s="65"/>
      <c r="G297" s="47">
        <v>58059</v>
      </c>
    </row>
    <row r="298" spans="1:7" ht="12.75">
      <c r="A298" s="65"/>
      <c r="B298" s="60" t="s">
        <v>128</v>
      </c>
      <c r="C298" s="65"/>
      <c r="D298" s="65"/>
      <c r="E298" s="77"/>
      <c r="F298" s="65"/>
      <c r="G298" s="87"/>
    </row>
    <row r="299" spans="1:7" ht="12.75">
      <c r="A299" s="65"/>
      <c r="B299" s="60" t="s">
        <v>125</v>
      </c>
      <c r="C299" s="65"/>
      <c r="D299" s="65"/>
      <c r="E299" s="77"/>
      <c r="F299" s="65"/>
      <c r="G299" s="87">
        <v>50963</v>
      </c>
    </row>
    <row r="300" spans="1:7" ht="12.75">
      <c r="A300" s="65"/>
      <c r="B300" s="60" t="s">
        <v>127</v>
      </c>
      <c r="C300" s="65"/>
      <c r="D300" s="65"/>
      <c r="E300" s="77"/>
      <c r="F300" s="65"/>
      <c r="G300" s="87">
        <v>60000</v>
      </c>
    </row>
    <row r="301" spans="1:7" ht="12.75">
      <c r="A301" s="65"/>
      <c r="B301" s="60"/>
      <c r="C301" s="65"/>
      <c r="D301" s="65"/>
      <c r="E301" s="77"/>
      <c r="F301" s="65"/>
      <c r="G301" s="83"/>
    </row>
    <row r="302" spans="1:7" ht="13.5" thickBot="1">
      <c r="A302" s="65"/>
      <c r="B302" s="65" t="s">
        <v>70</v>
      </c>
      <c r="C302" s="65"/>
      <c r="D302" s="65"/>
      <c r="E302" s="77"/>
      <c r="F302" s="65"/>
      <c r="G302" s="89">
        <f>SUM(G296:G301)</f>
        <v>285292</v>
      </c>
    </row>
    <row r="303" spans="1:7" ht="13.5" thickTop="1">
      <c r="A303" s="65"/>
      <c r="B303" s="65"/>
      <c r="C303" s="65"/>
      <c r="D303" s="65"/>
      <c r="E303" s="77"/>
      <c r="F303" s="65"/>
      <c r="G303" s="87"/>
    </row>
    <row r="304" spans="1:2" ht="12.75">
      <c r="A304" s="61"/>
      <c r="B304" s="60" t="s">
        <v>80</v>
      </c>
    </row>
    <row r="305" spans="1:2" ht="12.75">
      <c r="A305" s="61"/>
      <c r="B305" s="60"/>
    </row>
    <row r="306" spans="1:2" ht="12.75">
      <c r="A306" s="61"/>
      <c r="B306" s="60"/>
    </row>
    <row r="307" spans="1:2" ht="12.75">
      <c r="A307" s="61" t="s">
        <v>122</v>
      </c>
      <c r="B307" s="61" t="s">
        <v>71</v>
      </c>
    </row>
    <row r="308" spans="1:2" ht="12.75">
      <c r="A308" s="61"/>
      <c r="B308" s="54" t="s">
        <v>72</v>
      </c>
    </row>
    <row r="310" ht="12.75">
      <c r="A310" s="61"/>
    </row>
    <row r="311" spans="1:2" ht="12.75">
      <c r="A311" s="61" t="s">
        <v>123</v>
      </c>
      <c r="B311" s="67" t="s">
        <v>73</v>
      </c>
    </row>
    <row r="312" ht="12.75">
      <c r="B312" s="60" t="s">
        <v>74</v>
      </c>
    </row>
    <row r="318" ht="12.75">
      <c r="A318" s="90"/>
    </row>
    <row r="319" spans="1:2" ht="12.75">
      <c r="A319" s="90" t="s">
        <v>124</v>
      </c>
      <c r="B319" s="59" t="s">
        <v>93</v>
      </c>
    </row>
    <row r="320" ht="12.75">
      <c r="B320" s="60" t="s">
        <v>9</v>
      </c>
    </row>
    <row r="321" ht="12.75">
      <c r="B321" s="60" t="s">
        <v>333</v>
      </c>
    </row>
    <row r="322" ht="12.75">
      <c r="B322" s="60" t="s">
        <v>10</v>
      </c>
    </row>
    <row r="323" ht="12.75">
      <c r="B323" s="96"/>
    </row>
    <row r="324" ht="12.75">
      <c r="B324" s="60" t="s">
        <v>11</v>
      </c>
    </row>
    <row r="325" ht="12.75">
      <c r="B325" s="96"/>
    </row>
    <row r="326" ht="12.75">
      <c r="B326" s="96"/>
    </row>
    <row r="327" spans="1:2" ht="12.75">
      <c r="A327" s="61" t="s">
        <v>129</v>
      </c>
      <c r="B327" s="59" t="s">
        <v>75</v>
      </c>
    </row>
    <row r="328" spans="1:2" ht="12.75">
      <c r="A328" s="61"/>
      <c r="B328" s="59"/>
    </row>
    <row r="329" spans="2:8" ht="12.75">
      <c r="B329" s="62"/>
      <c r="D329" s="140" t="s">
        <v>269</v>
      </c>
      <c r="E329" s="140"/>
      <c r="F329" s="64"/>
      <c r="G329" s="140" t="s">
        <v>271</v>
      </c>
      <c r="H329" s="140"/>
    </row>
    <row r="330" spans="4:8" ht="12.75">
      <c r="D330" s="92" t="s">
        <v>297</v>
      </c>
      <c r="E330" s="92" t="s">
        <v>314</v>
      </c>
      <c r="F330" s="64"/>
      <c r="G330" s="92" t="s">
        <v>297</v>
      </c>
      <c r="H330" s="92" t="s">
        <v>314</v>
      </c>
    </row>
    <row r="331" spans="4:8" ht="12.75">
      <c r="D331" s="63" t="s">
        <v>20</v>
      </c>
      <c r="E331" s="63" t="s">
        <v>20</v>
      </c>
      <c r="F331" s="68"/>
      <c r="G331" s="63" t="s">
        <v>20</v>
      </c>
      <c r="H331" s="63" t="s">
        <v>20</v>
      </c>
    </row>
    <row r="332" spans="4:8" ht="12.75">
      <c r="D332" s="69"/>
      <c r="E332" s="69"/>
      <c r="F332" s="68"/>
      <c r="G332" s="69"/>
      <c r="H332" s="69"/>
    </row>
    <row r="333" spans="2:8" ht="12.75">
      <c r="B333" s="54" t="s">
        <v>233</v>
      </c>
      <c r="D333" s="56">
        <f>income!B41-income!B51</f>
        <v>7723</v>
      </c>
      <c r="E333" s="56">
        <f>income!D41-income!D51</f>
        <v>6048</v>
      </c>
      <c r="G333" s="56">
        <f>+income!F41-income!F51</f>
        <v>7723</v>
      </c>
      <c r="H333" s="56">
        <f>income!H41-income!H51</f>
        <v>6048</v>
      </c>
    </row>
    <row r="334" spans="2:8" ht="12.75">
      <c r="B334" s="62" t="s">
        <v>334</v>
      </c>
      <c r="D334" s="56">
        <f>income!B44</f>
        <v>345</v>
      </c>
      <c r="E334" s="56">
        <f>income!D44</f>
        <v>5</v>
      </c>
      <c r="G334" s="56">
        <f>income!F44</f>
        <v>345</v>
      </c>
      <c r="H334" s="56">
        <f>income!H44</f>
        <v>5</v>
      </c>
    </row>
    <row r="336" ht="12.75">
      <c r="B336" s="54" t="s">
        <v>12</v>
      </c>
    </row>
    <row r="337" spans="2:8" ht="12.75">
      <c r="B337" s="62" t="s">
        <v>200</v>
      </c>
      <c r="D337" s="114">
        <f>+D333+D334</f>
        <v>8068</v>
      </c>
      <c r="E337" s="114">
        <f>+E333+E334</f>
        <v>6053</v>
      </c>
      <c r="F337" s="56"/>
      <c r="G337" s="114">
        <f>+G333+G334</f>
        <v>8068</v>
      </c>
      <c r="H337" s="114">
        <f>+H333+H334</f>
        <v>6053</v>
      </c>
    </row>
    <row r="338" spans="4:8" ht="12.75">
      <c r="D338" s="56"/>
      <c r="E338" s="56"/>
      <c r="F338" s="56"/>
      <c r="G338" s="56"/>
      <c r="H338" s="56"/>
    </row>
    <row r="339" spans="2:8" ht="12.75">
      <c r="B339" s="54" t="s">
        <v>141</v>
      </c>
      <c r="D339" s="56"/>
      <c r="E339" s="56"/>
      <c r="F339" s="56"/>
      <c r="G339" s="56"/>
      <c r="H339" s="56"/>
    </row>
    <row r="340" spans="2:8" ht="12.75">
      <c r="B340" s="62" t="s">
        <v>140</v>
      </c>
      <c r="D340" s="56">
        <v>310094</v>
      </c>
      <c r="E340" s="56">
        <v>318446</v>
      </c>
      <c r="F340" s="56"/>
      <c r="G340" s="56">
        <v>310094</v>
      </c>
      <c r="H340" s="56">
        <v>318446</v>
      </c>
    </row>
    <row r="341" spans="2:8" ht="12.75">
      <c r="B341" s="62"/>
      <c r="D341" s="56"/>
      <c r="E341" s="56"/>
      <c r="F341" s="56"/>
      <c r="G341" s="56"/>
      <c r="H341" s="56"/>
    </row>
    <row r="342" spans="2:8" ht="12.75">
      <c r="B342" s="54" t="s">
        <v>234</v>
      </c>
      <c r="D342" s="56"/>
      <c r="E342" s="56"/>
      <c r="F342" s="56"/>
      <c r="G342" s="56"/>
      <c r="H342" s="56"/>
    </row>
    <row r="343" spans="2:8" ht="12.75">
      <c r="B343" s="54" t="s">
        <v>233</v>
      </c>
      <c r="D343" s="93">
        <f>+D333/D340*100</f>
        <v>2.4905351280579437</v>
      </c>
      <c r="E343" s="93">
        <f>+E333/E340*100</f>
        <v>1.8992231021900101</v>
      </c>
      <c r="F343" s="56"/>
      <c r="G343" s="93">
        <f>+G333/G340*100</f>
        <v>2.4905351280579437</v>
      </c>
      <c r="H343" s="93">
        <f>+H333/H340*100</f>
        <v>1.8992231021900101</v>
      </c>
    </row>
    <row r="344" spans="2:8" ht="12.75">
      <c r="B344" s="62" t="s">
        <v>334</v>
      </c>
      <c r="D344" s="93">
        <f>+D334/D340*100</f>
        <v>0.11125658671241624</v>
      </c>
      <c r="E344" s="93">
        <f>+E334/E340*100</f>
        <v>0.0015701249191385667</v>
      </c>
      <c r="F344" s="56"/>
      <c r="G344" s="93">
        <f>+G334/G340*100</f>
        <v>0.11125658671241624</v>
      </c>
      <c r="H344" s="93">
        <f>+H334/H340*100</f>
        <v>0.0015701249191385667</v>
      </c>
    </row>
    <row r="345" spans="2:8" ht="12.75">
      <c r="B345" s="54" t="s">
        <v>252</v>
      </c>
      <c r="D345" s="115">
        <f>+D343+D344</f>
        <v>2.60179171477036</v>
      </c>
      <c r="E345" s="115">
        <f>+E343+E344</f>
        <v>1.9007932271091488</v>
      </c>
      <c r="F345" s="56"/>
      <c r="G345" s="115">
        <f>+G343+G344</f>
        <v>2.60179171477036</v>
      </c>
      <c r="H345" s="115">
        <f>+H343+H344</f>
        <v>1.9007932271091488</v>
      </c>
    </row>
    <row r="346" spans="5:8" ht="12.75">
      <c r="E346" s="93"/>
      <c r="F346" s="56"/>
      <c r="G346" s="93"/>
      <c r="H346" s="93"/>
    </row>
    <row r="355" ht="12.75">
      <c r="A355" s="59" t="s">
        <v>76</v>
      </c>
    </row>
    <row r="356" ht="12.75">
      <c r="A356" s="60"/>
    </row>
    <row r="357" ht="12.75">
      <c r="A357" s="60"/>
    </row>
    <row r="358" ht="12.75">
      <c r="A358" s="59" t="s">
        <v>77</v>
      </c>
    </row>
    <row r="359" ht="12.75">
      <c r="A359" s="59" t="s">
        <v>205</v>
      </c>
    </row>
    <row r="360" ht="12.75">
      <c r="A360" s="59" t="s">
        <v>131</v>
      </c>
    </row>
    <row r="361" ht="12.75">
      <c r="A361" s="59"/>
    </row>
    <row r="362" ht="12.75">
      <c r="A362" s="59" t="s">
        <v>78</v>
      </c>
    </row>
    <row r="363" ht="12.75">
      <c r="A363" s="91"/>
    </row>
  </sheetData>
  <mergeCells count="6">
    <mergeCell ref="D25:E25"/>
    <mergeCell ref="C80:H80"/>
    <mergeCell ref="D329:E329"/>
    <mergeCell ref="G329:H329"/>
    <mergeCell ref="G142:H142"/>
    <mergeCell ref="D142:E142"/>
  </mergeCells>
  <printOptions/>
  <pageMargins left="0.58" right="0.25" top="0.32" bottom="0.33" header="0.22" footer="0.41"/>
  <pageSetup horizontalDpi="600" verticalDpi="600" orientation="portrait" paperSize="9" scale="68" r:id="rId1"/>
  <rowBreaks count="4" manualBreakCount="4">
    <brk id="75" max="7" man="1"/>
    <brk id="160" max="7" man="1"/>
    <brk id="231" max="7" man="1"/>
    <brk id="3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cf.ho</cp:lastModifiedBy>
  <cp:lastPrinted>2007-08-28T05:18:17Z</cp:lastPrinted>
  <dcterms:created xsi:type="dcterms:W3CDTF">2002-10-29T06:52:49Z</dcterms:created>
  <dcterms:modified xsi:type="dcterms:W3CDTF">2007-08-28T08:43:17Z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